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LHORIAS E REFORMAS\Câmara.Sanit.1A-Entregáveis-R2\"/>
    </mc:Choice>
  </mc:AlternateContent>
  <bookViews>
    <workbookView xWindow="720" yWindow="360" windowWidth="14115" windowHeight="7710" firstSheet="2" activeTab="2"/>
  </bookViews>
  <sheets>
    <sheet name="Revisões" sheetId="17" r:id="rId1"/>
    <sheet name="Custo.2020" sheetId="26" r:id="rId2"/>
    <sheet name="VENDA" sheetId="28" r:id="rId3"/>
  </sheets>
  <definedNames>
    <definedName name="_xlnm._FilterDatabase" localSheetId="1" hidden="1">'Custo.2020'!$A$17:$H$98</definedName>
    <definedName name="_xlnm._FilterDatabase" localSheetId="2" hidden="1">VENDA!$A$8:$I$90</definedName>
  </definedNames>
  <calcPr calcId="152511"/>
</workbook>
</file>

<file path=xl/calcChain.xml><?xml version="1.0" encoding="utf-8"?>
<calcChain xmlns="http://schemas.openxmlformats.org/spreadsheetml/2006/main">
  <c r="M39" i="28" l="1"/>
  <c r="L39" i="28"/>
  <c r="I39" i="28"/>
  <c r="N39" i="28" s="1"/>
  <c r="M6" i="28"/>
  <c r="L7" i="28"/>
  <c r="I9" i="28"/>
  <c r="N9" i="28" s="1"/>
  <c r="M10" i="28"/>
  <c r="L11" i="28"/>
  <c r="M12" i="28"/>
  <c r="M14" i="28"/>
  <c r="M16" i="28"/>
  <c r="I17" i="28"/>
  <c r="N17" i="28" s="1"/>
  <c r="M18" i="28"/>
  <c r="M19" i="28"/>
  <c r="I27" i="28"/>
  <c r="M28" i="28"/>
  <c r="M29" i="28"/>
  <c r="M30" i="28"/>
  <c r="I31" i="28"/>
  <c r="N31" i="28" s="1"/>
  <c r="I33" i="28"/>
  <c r="N33" i="28" s="1"/>
  <c r="M35" i="28"/>
  <c r="L38" i="28"/>
  <c r="L42" i="28"/>
  <c r="I43" i="28"/>
  <c r="N43" i="28" s="1"/>
  <c r="M44" i="28"/>
  <c r="L46" i="28"/>
  <c r="M49" i="28"/>
  <c r="I50" i="28"/>
  <c r="N50" i="28" s="1"/>
  <c r="L51" i="28"/>
  <c r="L54" i="28"/>
  <c r="M54" i="28"/>
  <c r="L55" i="28"/>
  <c r="L57" i="28"/>
  <c r="M57" i="28"/>
  <c r="M60" i="28"/>
  <c r="M61" i="28"/>
  <c r="M62" i="28"/>
  <c r="L64" i="28"/>
  <c r="M64" i="28"/>
  <c r="M66" i="28"/>
  <c r="L68" i="28"/>
  <c r="M68" i="28"/>
  <c r="M69" i="28"/>
  <c r="M71" i="28"/>
  <c r="M73" i="28"/>
  <c r="M74" i="28"/>
  <c r="M75" i="28"/>
  <c r="M76" i="28"/>
  <c r="L77" i="28"/>
  <c r="I78" i="28"/>
  <c r="N78" i="28" s="1"/>
  <c r="M78" i="28"/>
  <c r="L79" i="28"/>
  <c r="M79" i="28"/>
  <c r="M80" i="28"/>
  <c r="L81" i="28"/>
  <c r="M81" i="28"/>
  <c r="L82" i="28"/>
  <c r="M82" i="28"/>
  <c r="M83" i="28"/>
  <c r="L84" i="28"/>
  <c r="M84" i="28"/>
  <c r="L85" i="28"/>
  <c r="M85" i="28"/>
  <c r="L87" i="28"/>
  <c r="M87" i="28"/>
  <c r="L88" i="28"/>
  <c r="M88" i="28"/>
  <c r="L89" i="28"/>
  <c r="M89" i="28"/>
  <c r="M5" i="28"/>
  <c r="L5" i="28"/>
  <c r="L78" i="28"/>
  <c r="M77" i="28"/>
  <c r="L76" i="28"/>
  <c r="L75" i="28"/>
  <c r="L74" i="28"/>
  <c r="M72" i="28"/>
  <c r="L72" i="28"/>
  <c r="L71" i="28"/>
  <c r="M70" i="28"/>
  <c r="L70" i="28"/>
  <c r="L69" i="28"/>
  <c r="L66" i="28"/>
  <c r="M65" i="28"/>
  <c r="L65" i="28"/>
  <c r="M63" i="28"/>
  <c r="L63" i="28"/>
  <c r="L62" i="28"/>
  <c r="L61" i="28"/>
  <c r="I61" i="28"/>
  <c r="N61" i="28" s="1"/>
  <c r="L60" i="28"/>
  <c r="L58" i="28"/>
  <c r="M58" i="28"/>
  <c r="M55" i="28"/>
  <c r="M52" i="28"/>
  <c r="L52" i="28"/>
  <c r="M51" i="28"/>
  <c r="M50" i="28"/>
  <c r="L49" i="28"/>
  <c r="I48" i="28"/>
  <c r="M46" i="28"/>
  <c r="M45" i="28"/>
  <c r="L45" i="28"/>
  <c r="L44" i="28"/>
  <c r="M43" i="28"/>
  <c r="M42" i="28"/>
  <c r="M41" i="28"/>
  <c r="L41" i="28"/>
  <c r="M38" i="28"/>
  <c r="M37" i="28"/>
  <c r="L37" i="28"/>
  <c r="M36" i="28"/>
  <c r="L35" i="28"/>
  <c r="M34" i="28"/>
  <c r="L34" i="28"/>
  <c r="L33" i="28"/>
  <c r="M31" i="28"/>
  <c r="L31" i="28"/>
  <c r="I30" i="28"/>
  <c r="N30" i="28" s="1"/>
  <c r="L29" i="28"/>
  <c r="L28" i="28"/>
  <c r="M26" i="28"/>
  <c r="L26" i="28"/>
  <c r="M25" i="28"/>
  <c r="L25" i="28"/>
  <c r="M24" i="28"/>
  <c r="M23" i="28"/>
  <c r="L23" i="28"/>
  <c r="M22" i="28"/>
  <c r="L22" i="28"/>
  <c r="I21" i="28"/>
  <c r="L19" i="28"/>
  <c r="L18" i="28"/>
  <c r="M17" i="28"/>
  <c r="I16" i="28"/>
  <c r="N16" i="28" s="1"/>
  <c r="M15" i="28"/>
  <c r="L15" i="28"/>
  <c r="L14" i="28"/>
  <c r="M13" i="28"/>
  <c r="L13" i="28"/>
  <c r="M11" i="28"/>
  <c r="L10" i="28"/>
  <c r="L9" i="28"/>
  <c r="M9" i="28"/>
  <c r="L8" i="28"/>
  <c r="M8" i="28"/>
  <c r="M7" i="28"/>
  <c r="L6" i="28"/>
  <c r="I53" i="28" l="1"/>
  <c r="I46" i="28"/>
  <c r="N46" i="28" s="1"/>
  <c r="I36" i="28"/>
  <c r="N36" i="28" s="1"/>
  <c r="I32" i="28"/>
  <c r="I24" i="28"/>
  <c r="N24" i="28" s="1"/>
  <c r="M33" i="28"/>
  <c r="M32" i="28" s="1"/>
  <c r="I73" i="28"/>
  <c r="N73" i="28" s="1"/>
  <c r="I83" i="28"/>
  <c r="N83" i="28" s="1"/>
  <c r="I80" i="28"/>
  <c r="N80" i="28" s="1"/>
  <c r="I60" i="28"/>
  <c r="N60" i="28" s="1"/>
  <c r="L56" i="28"/>
  <c r="L53" i="28"/>
  <c r="L80" i="28"/>
  <c r="I5" i="28"/>
  <c r="N5" i="28" s="1"/>
  <c r="I8" i="28"/>
  <c r="N8" i="28" s="1"/>
  <c r="I13" i="28"/>
  <c r="N13" i="28" s="1"/>
  <c r="L16" i="28"/>
  <c r="L17" i="28"/>
  <c r="M21" i="28"/>
  <c r="I25" i="28"/>
  <c r="N25" i="28" s="1"/>
  <c r="L30" i="28"/>
  <c r="L27" i="28" s="1"/>
  <c r="I37" i="28"/>
  <c r="N37" i="28" s="1"/>
  <c r="M40" i="28"/>
  <c r="I44" i="28"/>
  <c r="N44" i="28" s="1"/>
  <c r="M48" i="28"/>
  <c r="I51" i="28"/>
  <c r="N51" i="28" s="1"/>
  <c r="I58" i="28"/>
  <c r="N58" i="28" s="1"/>
  <c r="I74" i="28"/>
  <c r="N74" i="28" s="1"/>
  <c r="I77" i="28"/>
  <c r="N77" i="28" s="1"/>
  <c r="L83" i="28"/>
  <c r="M86" i="28"/>
  <c r="I89" i="28"/>
  <c r="N89" i="28" s="1"/>
  <c r="I12" i="28"/>
  <c r="N12" i="28" s="1"/>
  <c r="L12" i="28"/>
  <c r="L24" i="28"/>
  <c r="L21" i="28" s="1"/>
  <c r="L36" i="28"/>
  <c r="L32" i="28" s="1"/>
  <c r="L43" i="28"/>
  <c r="L40" i="28" s="1"/>
  <c r="L50" i="28"/>
  <c r="L48" i="28" s="1"/>
  <c r="M56" i="28"/>
  <c r="I65" i="28"/>
  <c r="N65" i="28" s="1"/>
  <c r="L73" i="28"/>
  <c r="L86" i="28"/>
  <c r="M27" i="28"/>
  <c r="M53" i="28"/>
  <c r="I70" i="28"/>
  <c r="N70" i="28" s="1"/>
  <c r="I84" i="28"/>
  <c r="N84" i="28" s="1"/>
  <c r="M59" i="28"/>
  <c r="M4" i="28"/>
  <c r="M67" i="28"/>
  <c r="L59" i="28"/>
  <c r="I71" i="28"/>
  <c r="N71" i="28" s="1"/>
  <c r="I75" i="28"/>
  <c r="N75" i="28" s="1"/>
  <c r="I79" i="28"/>
  <c r="N79" i="28" s="1"/>
  <c r="I81" i="28"/>
  <c r="N81" i="28" s="1"/>
  <c r="I85" i="28"/>
  <c r="N85" i="28" s="1"/>
  <c r="I87" i="28"/>
  <c r="N87" i="28" s="1"/>
  <c r="I18" i="28"/>
  <c r="N18" i="28" s="1"/>
  <c r="I22" i="28"/>
  <c r="N22" i="28" s="1"/>
  <c r="I26" i="28"/>
  <c r="N26" i="28" s="1"/>
  <c r="I28" i="28"/>
  <c r="N28" i="28" s="1"/>
  <c r="I34" i="28"/>
  <c r="N34" i="28" s="1"/>
  <c r="I38" i="28"/>
  <c r="N38" i="28" s="1"/>
  <c r="I41" i="28"/>
  <c r="N41" i="28" s="1"/>
  <c r="I52" i="28"/>
  <c r="N52" i="28" s="1"/>
  <c r="I54" i="28"/>
  <c r="N54" i="28" s="1"/>
  <c r="I62" i="28"/>
  <c r="N62" i="28" s="1"/>
  <c r="I66" i="28"/>
  <c r="N66" i="28" s="1"/>
  <c r="I68" i="28"/>
  <c r="N68" i="28" s="1"/>
  <c r="I72" i="28"/>
  <c r="N72" i="28" s="1"/>
  <c r="I76" i="28"/>
  <c r="N76" i="28" s="1"/>
  <c r="I82" i="28"/>
  <c r="N82" i="28" s="1"/>
  <c r="I88" i="28"/>
  <c r="N88" i="28" s="1"/>
  <c r="I6" i="28"/>
  <c r="N6" i="28" s="1"/>
  <c r="I10" i="28"/>
  <c r="N10" i="28" s="1"/>
  <c r="I14" i="28"/>
  <c r="N14" i="28" s="1"/>
  <c r="I7" i="28"/>
  <c r="N7" i="28" s="1"/>
  <c r="I11" i="28"/>
  <c r="N11" i="28" s="1"/>
  <c r="I15" i="28"/>
  <c r="N15" i="28" s="1"/>
  <c r="I19" i="28"/>
  <c r="N19" i="28" s="1"/>
  <c r="I23" i="28"/>
  <c r="N23" i="28" s="1"/>
  <c r="I29" i="28"/>
  <c r="N29" i="28" s="1"/>
  <c r="I35" i="28"/>
  <c r="N35" i="28" s="1"/>
  <c r="I42" i="28"/>
  <c r="N42" i="28" s="1"/>
  <c r="I45" i="28"/>
  <c r="N45" i="28" s="1"/>
  <c r="I49" i="28"/>
  <c r="N49" i="28" s="1"/>
  <c r="I55" i="28"/>
  <c r="N55" i="28" s="1"/>
  <c r="I57" i="28"/>
  <c r="N57" i="28" s="1"/>
  <c r="I63" i="28"/>
  <c r="N63" i="28" s="1"/>
  <c r="I69" i="28"/>
  <c r="N69" i="28" s="1"/>
  <c r="I64" i="28"/>
  <c r="N64" i="28" s="1"/>
  <c r="M47" i="28" l="1"/>
  <c r="L4" i="28"/>
  <c r="M20" i="28"/>
  <c r="L47" i="28"/>
  <c r="L67" i="28"/>
  <c r="L20" i="28"/>
  <c r="N56" i="28"/>
  <c r="N67" i="28"/>
  <c r="N27" i="28"/>
  <c r="N86" i="28"/>
  <c r="N32" i="28"/>
  <c r="N59" i="28"/>
  <c r="N53" i="28"/>
  <c r="N48" i="28"/>
  <c r="N21" i="28"/>
  <c r="N4" i="28"/>
  <c r="N40" i="28"/>
  <c r="M90" i="28" l="1"/>
  <c r="L90" i="28"/>
  <c r="N47" i="28"/>
  <c r="N20" i="28"/>
  <c r="N90" i="28" l="1"/>
  <c r="L97" i="26"/>
  <c r="K97" i="26"/>
  <c r="H97" i="26"/>
  <c r="J96" i="26"/>
  <c r="L96" i="26" s="1"/>
  <c r="I96" i="26"/>
  <c r="H96" i="26" s="1"/>
  <c r="J95" i="26"/>
  <c r="L95" i="26" s="1"/>
  <c r="I95" i="26"/>
  <c r="K95" i="26" s="1"/>
  <c r="J94" i="26"/>
  <c r="L94" i="26" s="1"/>
  <c r="I94" i="26"/>
  <c r="K94" i="26" s="1"/>
  <c r="L92" i="26"/>
  <c r="K92" i="26"/>
  <c r="H92" i="26"/>
  <c r="J91" i="26"/>
  <c r="L91" i="26" s="1"/>
  <c r="I91" i="26"/>
  <c r="K91" i="26" s="1"/>
  <c r="J90" i="26"/>
  <c r="L90" i="26" s="1"/>
  <c r="I90" i="26"/>
  <c r="K90" i="26" s="1"/>
  <c r="J89" i="26"/>
  <c r="L89" i="26" s="1"/>
  <c r="I89" i="26"/>
  <c r="K89" i="26" s="1"/>
  <c r="K88" i="26" s="1"/>
  <c r="L87" i="26"/>
  <c r="K87" i="26"/>
  <c r="H87" i="26"/>
  <c r="J86" i="26"/>
  <c r="L86" i="26" s="1"/>
  <c r="I86" i="26"/>
  <c r="K86" i="26" s="1"/>
  <c r="J85" i="26"/>
  <c r="L85" i="26" s="1"/>
  <c r="I85" i="26"/>
  <c r="K85" i="26" s="1"/>
  <c r="J84" i="26"/>
  <c r="L84" i="26" s="1"/>
  <c r="I84" i="26"/>
  <c r="K84" i="26" s="1"/>
  <c r="L82" i="26"/>
  <c r="K82" i="26"/>
  <c r="H82" i="26"/>
  <c r="J81" i="26"/>
  <c r="L81" i="26" s="1"/>
  <c r="I81" i="26"/>
  <c r="K81" i="26" s="1"/>
  <c r="J80" i="26"/>
  <c r="L80" i="26" s="1"/>
  <c r="I80" i="26"/>
  <c r="K80" i="26" s="1"/>
  <c r="J79" i="26"/>
  <c r="L79" i="26" s="1"/>
  <c r="I79" i="26"/>
  <c r="K79" i="26" s="1"/>
  <c r="J78" i="26"/>
  <c r="L78" i="26" s="1"/>
  <c r="I78" i="26"/>
  <c r="K78" i="26" s="1"/>
  <c r="J77" i="26"/>
  <c r="L77" i="26" s="1"/>
  <c r="I77" i="26"/>
  <c r="K77" i="26" s="1"/>
  <c r="J76" i="26"/>
  <c r="L76" i="26" s="1"/>
  <c r="I76" i="26"/>
  <c r="K76" i="26" s="1"/>
  <c r="J75" i="26"/>
  <c r="L75" i="26" s="1"/>
  <c r="I75" i="26"/>
  <c r="K75" i="26" s="1"/>
  <c r="J74" i="26"/>
  <c r="I74" i="26"/>
  <c r="K74" i="26" s="1"/>
  <c r="J73" i="26"/>
  <c r="L73" i="26" s="1"/>
  <c r="I73" i="26"/>
  <c r="K73" i="26" s="1"/>
  <c r="L71" i="26"/>
  <c r="K71" i="26"/>
  <c r="H71" i="26"/>
  <c r="K70" i="26"/>
  <c r="J70" i="26"/>
  <c r="H70" i="26" s="1"/>
  <c r="K69" i="26"/>
  <c r="J69" i="26"/>
  <c r="L69" i="26" s="1"/>
  <c r="M69" i="26" s="1"/>
  <c r="K68" i="26"/>
  <c r="J68" i="26"/>
  <c r="L68" i="26" s="1"/>
  <c r="M68" i="26" s="1"/>
  <c r="K67" i="26"/>
  <c r="J67" i="26"/>
  <c r="L67" i="26" s="1"/>
  <c r="M67" i="26" s="1"/>
  <c r="K66" i="26"/>
  <c r="J66" i="26"/>
  <c r="H66" i="26" s="1"/>
  <c r="K65" i="26"/>
  <c r="L64" i="26"/>
  <c r="K64" i="26"/>
  <c r="H64" i="26"/>
  <c r="J63" i="26"/>
  <c r="L63" i="26" s="1"/>
  <c r="I63" i="26"/>
  <c r="L62" i="26"/>
  <c r="M62" i="26" s="1"/>
  <c r="K62" i="26"/>
  <c r="H62" i="26"/>
  <c r="L61" i="26"/>
  <c r="M61" i="26" s="1"/>
  <c r="K61" i="26"/>
  <c r="H61" i="26"/>
  <c r="J60" i="26"/>
  <c r="L60" i="26" s="1"/>
  <c r="I60" i="26"/>
  <c r="J59" i="26"/>
  <c r="L59" i="26" s="1"/>
  <c r="I59" i="26"/>
  <c r="J58" i="26"/>
  <c r="L58" i="26" s="1"/>
  <c r="I58" i="26"/>
  <c r="H58" i="26" s="1"/>
  <c r="J57" i="26"/>
  <c r="L57" i="26" s="1"/>
  <c r="I57" i="26"/>
  <c r="K57" i="26" s="1"/>
  <c r="J56" i="26"/>
  <c r="L56" i="26" s="1"/>
  <c r="I56" i="26"/>
  <c r="H56" i="26" s="1"/>
  <c r="L54" i="26"/>
  <c r="K54" i="26"/>
  <c r="H54" i="26"/>
  <c r="J53" i="26"/>
  <c r="L53" i="26" s="1"/>
  <c r="I53" i="26"/>
  <c r="K53" i="26" s="1"/>
  <c r="J52" i="26"/>
  <c r="L52" i="26" s="1"/>
  <c r="I52" i="26"/>
  <c r="J51" i="26"/>
  <c r="L51" i="26" s="1"/>
  <c r="I51" i="26"/>
  <c r="K51" i="26" s="1"/>
  <c r="J50" i="26"/>
  <c r="L50" i="26" s="1"/>
  <c r="I50" i="26"/>
  <c r="K50" i="26" s="1"/>
  <c r="J49" i="26"/>
  <c r="L49" i="26" s="1"/>
  <c r="I49" i="26"/>
  <c r="K49" i="26" s="1"/>
  <c r="J48" i="26"/>
  <c r="L48" i="26" s="1"/>
  <c r="I48" i="26"/>
  <c r="J47" i="26"/>
  <c r="L47" i="26" s="1"/>
  <c r="I47" i="26"/>
  <c r="K47" i="26" s="1"/>
  <c r="J46" i="26"/>
  <c r="L46" i="26" s="1"/>
  <c r="I46" i="26"/>
  <c r="J45" i="26"/>
  <c r="L45" i="26" s="1"/>
  <c r="I45" i="26"/>
  <c r="K45" i="26" s="1"/>
  <c r="L43" i="26"/>
  <c r="M43" i="26" s="1"/>
  <c r="K43" i="26"/>
  <c r="H43" i="26"/>
  <c r="J42" i="26"/>
  <c r="L42" i="26" s="1"/>
  <c r="I42" i="26"/>
  <c r="H42" i="26" s="1"/>
  <c r="J41" i="26"/>
  <c r="L41" i="26" s="1"/>
  <c r="I41" i="26"/>
  <c r="K41" i="26" s="1"/>
  <c r="J40" i="26"/>
  <c r="L40" i="26" s="1"/>
  <c r="I40" i="26"/>
  <c r="H40" i="26" s="1"/>
  <c r="L38" i="26"/>
  <c r="K38" i="26"/>
  <c r="H38" i="26"/>
  <c r="J37" i="26"/>
  <c r="L37" i="26" s="1"/>
  <c r="I37" i="26"/>
  <c r="K37" i="26" s="1"/>
  <c r="J36" i="26"/>
  <c r="L36" i="26" s="1"/>
  <c r="I36" i="26"/>
  <c r="J35" i="26"/>
  <c r="L35" i="26" s="1"/>
  <c r="I35" i="26"/>
  <c r="K35" i="26" s="1"/>
  <c r="J34" i="26"/>
  <c r="L34" i="26" s="1"/>
  <c r="I34" i="26"/>
  <c r="J33" i="26"/>
  <c r="I33" i="26"/>
  <c r="K33" i="26" s="1"/>
  <c r="J32" i="26"/>
  <c r="L32" i="26" s="1"/>
  <c r="I32" i="26"/>
  <c r="J31" i="26"/>
  <c r="L31" i="26" s="1"/>
  <c r="I31" i="26"/>
  <c r="K31" i="26" s="1"/>
  <c r="J30" i="26"/>
  <c r="L30" i="26" s="1"/>
  <c r="I30" i="26"/>
  <c r="L28" i="26"/>
  <c r="M28" i="26" s="1"/>
  <c r="K28" i="26"/>
  <c r="H28" i="26"/>
  <c r="J27" i="26"/>
  <c r="L27" i="26" s="1"/>
  <c r="I27" i="26"/>
  <c r="J26" i="26"/>
  <c r="L26" i="26" s="1"/>
  <c r="I26" i="26"/>
  <c r="J25" i="26"/>
  <c r="L25" i="26" s="1"/>
  <c r="I25" i="26"/>
  <c r="K25" i="26" s="1"/>
  <c r="J24" i="26"/>
  <c r="L24" i="26" s="1"/>
  <c r="I24" i="26"/>
  <c r="L22" i="26"/>
  <c r="K22" i="26"/>
  <c r="H22" i="26"/>
  <c r="J21" i="26"/>
  <c r="L21" i="26" s="1"/>
  <c r="I21" i="26"/>
  <c r="H21" i="26" s="1"/>
  <c r="J20" i="26"/>
  <c r="L20" i="26" s="1"/>
  <c r="I20" i="26"/>
  <c r="J19" i="26"/>
  <c r="L19" i="26" s="1"/>
  <c r="I19" i="26"/>
  <c r="K19" i="26" s="1"/>
  <c r="J18" i="26"/>
  <c r="L18" i="26" s="1"/>
  <c r="I18" i="26"/>
  <c r="L16" i="26"/>
  <c r="K16" i="26"/>
  <c r="H16" i="26"/>
  <c r="L15" i="26"/>
  <c r="I15" i="26"/>
  <c r="K15" i="26" s="1"/>
  <c r="L14" i="26"/>
  <c r="I14" i="26"/>
  <c r="K14" i="26" s="1"/>
  <c r="L13" i="26"/>
  <c r="I13" i="26"/>
  <c r="H13" i="26" s="1"/>
  <c r="J12" i="26"/>
  <c r="L12" i="26" s="1"/>
  <c r="I12" i="26"/>
  <c r="K12" i="26" s="1"/>
  <c r="M92" i="26" l="1"/>
  <c r="M71" i="26"/>
  <c r="H14" i="26"/>
  <c r="H27" i="26"/>
  <c r="H24" i="26"/>
  <c r="M86" i="26"/>
  <c r="M31" i="26"/>
  <c r="H63" i="26"/>
  <c r="M75" i="26"/>
  <c r="M50" i="26"/>
  <c r="H76" i="26"/>
  <c r="H19" i="26"/>
  <c r="K27" i="26"/>
  <c r="H35" i="26"/>
  <c r="H78" i="26"/>
  <c r="H37" i="26"/>
  <c r="H53" i="26"/>
  <c r="H94" i="26"/>
  <c r="H20" i="26"/>
  <c r="M25" i="26"/>
  <c r="H30" i="26"/>
  <c r="H32" i="26"/>
  <c r="H36" i="26"/>
  <c r="M57" i="26"/>
  <c r="M14" i="26"/>
  <c r="M19" i="26"/>
  <c r="M27" i="26"/>
  <c r="M35" i="26"/>
  <c r="M76" i="26"/>
  <c r="M82" i="26"/>
  <c r="M94" i="26"/>
  <c r="M37" i="26"/>
  <c r="H18" i="26"/>
  <c r="K21" i="26"/>
  <c r="M21" i="26" s="1"/>
  <c r="M22" i="26"/>
  <c r="H26" i="26"/>
  <c r="H31" i="26"/>
  <c r="H34" i="26"/>
  <c r="M38" i="26"/>
  <c r="H46" i="26"/>
  <c r="H48" i="26"/>
  <c r="H52" i="26"/>
  <c r="M54" i="26"/>
  <c r="H59" i="26"/>
  <c r="H60" i="26"/>
  <c r="K63" i="26"/>
  <c r="M63" i="26" s="1"/>
  <c r="H74" i="26"/>
  <c r="M80" i="26"/>
  <c r="K83" i="26"/>
  <c r="M87" i="26"/>
  <c r="K96" i="26"/>
  <c r="M97" i="26"/>
  <c r="K93" i="26"/>
  <c r="M96" i="26"/>
  <c r="M16" i="26"/>
  <c r="H25" i="26"/>
  <c r="H33" i="26"/>
  <c r="L33" i="26"/>
  <c r="M33" i="26" s="1"/>
  <c r="M47" i="26"/>
  <c r="M49" i="26"/>
  <c r="M51" i="26"/>
  <c r="H57" i="26"/>
  <c r="K59" i="26"/>
  <c r="M59" i="26" s="1"/>
  <c r="M64" i="26"/>
  <c r="L74" i="26"/>
  <c r="M74" i="26" s="1"/>
  <c r="M78" i="26"/>
  <c r="M81" i="26"/>
  <c r="H84" i="26"/>
  <c r="M85" i="26"/>
  <c r="M12" i="26"/>
  <c r="L11" i="26"/>
  <c r="M15" i="26"/>
  <c r="M41" i="26"/>
  <c r="M77" i="26"/>
  <c r="M90" i="26"/>
  <c r="M95" i="26"/>
  <c r="L29" i="26"/>
  <c r="L44" i="26"/>
  <c r="M45" i="26"/>
  <c r="M73" i="26"/>
  <c r="L72" i="26"/>
  <c r="L23" i="26"/>
  <c r="L39" i="26"/>
  <c r="L55" i="26"/>
  <c r="M89" i="26"/>
  <c r="L88" i="26"/>
  <c r="K72" i="26"/>
  <c r="M79" i="26"/>
  <c r="M91" i="26"/>
  <c r="M93" i="26"/>
  <c r="L17" i="26"/>
  <c r="M84" i="26"/>
  <c r="L83" i="26"/>
  <c r="M53" i="26"/>
  <c r="H12" i="26"/>
  <c r="K13" i="26"/>
  <c r="M13" i="26" s="1"/>
  <c r="H15" i="26"/>
  <c r="K18" i="26"/>
  <c r="K20" i="26"/>
  <c r="M20" i="26" s="1"/>
  <c r="K24" i="26"/>
  <c r="K26" i="26"/>
  <c r="M26" i="26" s="1"/>
  <c r="K30" i="26"/>
  <c r="M30" i="26" s="1"/>
  <c r="K32" i="26"/>
  <c r="M32" i="26" s="1"/>
  <c r="K34" i="26"/>
  <c r="M34" i="26" s="1"/>
  <c r="K36" i="26"/>
  <c r="M36" i="26" s="1"/>
  <c r="K40" i="26"/>
  <c r="M40" i="26" s="1"/>
  <c r="K42" i="26"/>
  <c r="M42" i="26" s="1"/>
  <c r="K46" i="26"/>
  <c r="M46" i="26" s="1"/>
  <c r="K48" i="26"/>
  <c r="M48" i="26" s="1"/>
  <c r="K52" i="26"/>
  <c r="M52" i="26" s="1"/>
  <c r="K56" i="26"/>
  <c r="K55" i="26" s="1"/>
  <c r="K58" i="26"/>
  <c r="M58" i="26" s="1"/>
  <c r="K60" i="26"/>
  <c r="M60" i="26" s="1"/>
  <c r="L66" i="26"/>
  <c r="H69" i="26"/>
  <c r="L70" i="26"/>
  <c r="M70" i="26" s="1"/>
  <c r="H80" i="26"/>
  <c r="H86" i="26"/>
  <c r="H90" i="26"/>
  <c r="H41" i="26"/>
  <c r="H45" i="26"/>
  <c r="H47" i="26"/>
  <c r="H49" i="26"/>
  <c r="H51" i="26"/>
  <c r="H68" i="26"/>
  <c r="H67" i="26"/>
  <c r="H73" i="26"/>
  <c r="H75" i="26"/>
  <c r="H77" i="26"/>
  <c r="H79" i="26"/>
  <c r="H81" i="26"/>
  <c r="H85" i="26"/>
  <c r="H89" i="26"/>
  <c r="H91" i="26"/>
  <c r="L93" i="26"/>
  <c r="H95" i="26"/>
  <c r="H50" i="26"/>
  <c r="K11" i="26" l="1"/>
  <c r="M83" i="26"/>
  <c r="M39" i="26"/>
  <c r="K23" i="26"/>
  <c r="M88" i="26"/>
  <c r="M44" i="26"/>
  <c r="M11" i="26"/>
  <c r="K44" i="26"/>
  <c r="M72" i="26"/>
  <c r="M29" i="26"/>
  <c r="L10" i="26"/>
  <c r="L8" i="26" s="1"/>
  <c r="M66" i="26"/>
  <c r="M65" i="26" s="1"/>
  <c r="L65" i="26"/>
  <c r="K39" i="26"/>
  <c r="K29" i="26"/>
  <c r="K17" i="26"/>
  <c r="M18" i="26"/>
  <c r="M17" i="26" s="1"/>
  <c r="M56" i="26"/>
  <c r="M55" i="26" s="1"/>
  <c r="M24" i="26"/>
  <c r="M23" i="26" s="1"/>
  <c r="K10" i="26" l="1"/>
  <c r="K8" i="26" s="1"/>
  <c r="L98" i="26"/>
  <c r="M10" i="26"/>
  <c r="M8" i="26" s="1"/>
  <c r="J39" i="26" s="1"/>
  <c r="K98" i="26" l="1"/>
  <c r="J65" i="26"/>
  <c r="J10" i="26"/>
  <c r="J88" i="26"/>
  <c r="J72" i="26"/>
  <c r="G11" i="26"/>
  <c r="M98" i="26"/>
  <c r="J83" i="26"/>
  <c r="J93" i="26"/>
  <c r="J55" i="26"/>
  <c r="J44" i="26"/>
  <c r="G17" i="26"/>
  <c r="G23" i="26"/>
  <c r="J29" i="26"/>
</calcChain>
</file>

<file path=xl/sharedStrings.xml><?xml version="1.0" encoding="utf-8"?>
<sst xmlns="http://schemas.openxmlformats.org/spreadsheetml/2006/main" count="563" uniqueCount="323">
  <si>
    <t>PLANILHA ORÇAMENTÁRIA - CUSTO</t>
  </si>
  <si>
    <t>CLIENTE:</t>
  </si>
  <si>
    <t>OBRA:</t>
  </si>
  <si>
    <t>ITEM</t>
  </si>
  <si>
    <t>DESCRIÇÃO</t>
  </si>
  <si>
    <t>UN.</t>
  </si>
  <si>
    <t>QTDADE</t>
  </si>
  <si>
    <t>UNIT.</t>
  </si>
  <si>
    <t>UNIT. M.O</t>
  </si>
  <si>
    <t>UNIT. MAT.</t>
  </si>
  <si>
    <t>PARCIAL M.O</t>
  </si>
  <si>
    <t>PARCIAL MAT.</t>
  </si>
  <si>
    <t>TOTAL</t>
  </si>
  <si>
    <t>01</t>
  </si>
  <si>
    <t>02</t>
  </si>
  <si>
    <t>2.1</t>
  </si>
  <si>
    <t>03</t>
  </si>
  <si>
    <t>3.2</t>
  </si>
  <si>
    <t>PARCIAL</t>
  </si>
  <si>
    <t>3.3</t>
  </si>
  <si>
    <t>REVESTIMENTOS</t>
  </si>
  <si>
    <t>04</t>
  </si>
  <si>
    <t>4.1</t>
  </si>
  <si>
    <t>05</t>
  </si>
  <si>
    <t>5.1</t>
  </si>
  <si>
    <t>5.2</t>
  </si>
  <si>
    <t>06</t>
  </si>
  <si>
    <t>07</t>
  </si>
  <si>
    <t>INSTALAÇÕES ELÉTRICAS</t>
  </si>
  <si>
    <t>7.1</t>
  </si>
  <si>
    <t>7.2</t>
  </si>
  <si>
    <t>7.3</t>
  </si>
  <si>
    <t>7.4</t>
  </si>
  <si>
    <t>Interruptor simples completo</t>
  </si>
  <si>
    <t>Interruptor paralelo completo</t>
  </si>
  <si>
    <t>08</t>
  </si>
  <si>
    <t>PINTURA</t>
  </si>
  <si>
    <t>8.1</t>
  </si>
  <si>
    <t>09</t>
  </si>
  <si>
    <t>SERVIÇOS COMPLEMENTARES</t>
  </si>
  <si>
    <t>9.1</t>
  </si>
  <si>
    <t>M³</t>
  </si>
  <si>
    <t>M²</t>
  </si>
  <si>
    <t>VB</t>
  </si>
  <si>
    <t>ML</t>
  </si>
  <si>
    <t>6.1</t>
  </si>
  <si>
    <t>SERVIÇOS PRELIMINARES</t>
  </si>
  <si>
    <t>LOCAÇÃO DA OBRA</t>
  </si>
  <si>
    <t>2.2</t>
  </si>
  <si>
    <t>ESTRUTURA E ELEVAÇÃO</t>
  </si>
  <si>
    <t>4.2</t>
  </si>
  <si>
    <t>4.3</t>
  </si>
  <si>
    <t>4.4</t>
  </si>
  <si>
    <t>M</t>
  </si>
  <si>
    <t>INSTALAÇÕES HIDRÁULICAS / HIDROSSANITÁRIAS</t>
  </si>
  <si>
    <t>9.3</t>
  </si>
  <si>
    <t>10</t>
  </si>
  <si>
    <t>Esgoto</t>
  </si>
  <si>
    <t>Água fria</t>
  </si>
  <si>
    <t>Louças, metais e acessórios</t>
  </si>
  <si>
    <t>ESQUADRIAS ALUMÍNIO</t>
  </si>
  <si>
    <t>6.2</t>
  </si>
  <si>
    <t>6.3</t>
  </si>
  <si>
    <t>1.1</t>
  </si>
  <si>
    <t>Ponto para TV</t>
  </si>
  <si>
    <t>Ponto para telefone</t>
  </si>
  <si>
    <t>Ponto para lógica</t>
  </si>
  <si>
    <t>1.2</t>
  </si>
  <si>
    <t>Limpeza permanente da obra</t>
  </si>
  <si>
    <t>Impermeabilização áreas molhadas (argamassa polimérica)</t>
  </si>
  <si>
    <t>1.3</t>
  </si>
  <si>
    <t>3.1</t>
  </si>
  <si>
    <t>Desforma das lajes</t>
  </si>
  <si>
    <t>5.4</t>
  </si>
  <si>
    <t>8.2</t>
  </si>
  <si>
    <t>Chapisco - interno e externo (áreas molhadas)</t>
  </si>
  <si>
    <t>ASSOCIAÇÃO DOS PROPRIETÁRIOS DA ESTÂNCIA TAMANDUÁ</t>
  </si>
  <si>
    <t>PROJETOS</t>
  </si>
  <si>
    <t>1.1.1</t>
  </si>
  <si>
    <t>1.1.2</t>
  </si>
  <si>
    <t>1.1.3</t>
  </si>
  <si>
    <t>1.1.4</t>
  </si>
  <si>
    <t>Aprovação do projeto nos orgãos competentes</t>
  </si>
  <si>
    <t>1.2.1</t>
  </si>
  <si>
    <t>Remoção de entulho e excedentes</t>
  </si>
  <si>
    <t>1.2.2</t>
  </si>
  <si>
    <t>TERRAPLANAGEM</t>
  </si>
  <si>
    <t>1.3.1</t>
  </si>
  <si>
    <t>1.3.2</t>
  </si>
  <si>
    <t>Limpeza superficial do terreno</t>
  </si>
  <si>
    <t>Nivelamento</t>
  </si>
  <si>
    <t>Corte do terreno</t>
  </si>
  <si>
    <t>Aterro compactado</t>
  </si>
  <si>
    <t>Preparo de base - bica corrida H=7cm</t>
  </si>
  <si>
    <t>Isolamento de base - filme plástico</t>
  </si>
  <si>
    <t>Lançamento e adensamento de concreto usinado fck=25MPa</t>
  </si>
  <si>
    <t>Cortes de indução</t>
  </si>
  <si>
    <t>Malha eletrosoldada dupla</t>
  </si>
  <si>
    <t>Desforma</t>
  </si>
  <si>
    <t>2.3</t>
  </si>
  <si>
    <t>2.4</t>
  </si>
  <si>
    <t>2.5</t>
  </si>
  <si>
    <t>Laje em concreto armado - aparente</t>
  </si>
  <si>
    <t>Emboço - interno / externo (áreas molhadas)</t>
  </si>
  <si>
    <t>Contrapiso de regularização e=5cm</t>
  </si>
  <si>
    <t>Porcelanato retificado acetinado</t>
  </si>
  <si>
    <t>Bancadas em granito</t>
  </si>
  <si>
    <t>Soleiras e pingadeiras em granito</t>
  </si>
  <si>
    <t>Revestimento cerâmico (paredes)</t>
  </si>
  <si>
    <t>6.4</t>
  </si>
  <si>
    <t>Tomada universal 2P+T 20A - Dupla</t>
  </si>
  <si>
    <t>Ar condicionado 9.000 BTU's</t>
  </si>
  <si>
    <t>Luminária retangular sobrepor - 30x30 - LED - 25W</t>
  </si>
  <si>
    <t>Janela correr 3F 300x120cm - linha Gold preta</t>
  </si>
  <si>
    <t>Janela basculante 90x45cm - linha Suprema preta</t>
  </si>
  <si>
    <t>Janela basculante 135x45cm - linha Suprema preta</t>
  </si>
  <si>
    <t>Tubos e coneões de A.P. - 100mm</t>
  </si>
  <si>
    <t>8.3</t>
  </si>
  <si>
    <t>Preparo da superfície e aplicação de fundo preparador</t>
  </si>
  <si>
    <t>Tratamento de concreto aparente (lajes)</t>
  </si>
  <si>
    <t>9.2</t>
  </si>
  <si>
    <t>Mês de ref.:</t>
  </si>
  <si>
    <t>Data atualização</t>
  </si>
  <si>
    <t>Serviços de topografia</t>
  </si>
  <si>
    <t>Locação da obra</t>
  </si>
  <si>
    <t>Infraestrutura e distribuição elétrica</t>
  </si>
  <si>
    <t>Aplicação de insul filme nos vidros (instalado)</t>
  </si>
  <si>
    <t>Revisão</t>
  </si>
  <si>
    <t>R01</t>
  </si>
  <si>
    <t>Locação de equipamentos básicos</t>
  </si>
  <si>
    <t>DESCRIÇÃO DAS REVISÕES APLICADAS A PLANILHA</t>
  </si>
  <si>
    <t>Atualização dos valores referentes a material e mão de obra dos itens 1.5.2.4 - Boca de loco; e 1.2.5.5 - Tubulaçaõ de concreto;</t>
  </si>
  <si>
    <t>Inclusão dos valores referentes à aplicação do insulfilm preto nos vidros das esquadrias - itens 6.1.14 / 6.2.7 / 6.3.6</t>
  </si>
  <si>
    <t>Inclusão do item 10.2.10 - Locação de equipamentos básicos - betoneira, andaimes, escoras, etc.</t>
  </si>
  <si>
    <t>REVISÃO</t>
  </si>
  <si>
    <t>ALTERAÇÕES</t>
  </si>
  <si>
    <t>2.6</t>
  </si>
  <si>
    <t>2.7</t>
  </si>
  <si>
    <t>2.8</t>
  </si>
  <si>
    <t>Revisão dos valores de mão de obra da alvenaria (incluso integração dos valores referentes a infra de elétrica e hidráulica)</t>
  </si>
  <si>
    <t>4.5</t>
  </si>
  <si>
    <t>4.6</t>
  </si>
  <si>
    <t>4.7</t>
  </si>
  <si>
    <t>4.8</t>
  </si>
  <si>
    <t>4.9</t>
  </si>
  <si>
    <t>7.5</t>
  </si>
  <si>
    <t>7.6</t>
  </si>
  <si>
    <t>7.7</t>
  </si>
  <si>
    <t>7.8</t>
  </si>
  <si>
    <t>7.9</t>
  </si>
  <si>
    <t>R02</t>
  </si>
  <si>
    <t>Remoção do item 1.5, com serviços referentes ao sistema de captação e escoamento pluvial</t>
  </si>
  <si>
    <t>Remoção dos itens 1.6 - projeto de combate a incêndo e 1.7 - projeto gás.</t>
  </si>
  <si>
    <t>Remoção dos itens 3.4.4 - Piso intertravado H=6cm; 3.4.5 - Piso intertravado h=8cm; e 3.4.6 - guias de concreto;</t>
  </si>
  <si>
    <t>Redução do custo das coberturas metálicas em 10% devido a projeção de redução do peso quando do projeto estrutural.</t>
  </si>
  <si>
    <t>Remoção dos itens referentes aos Ar-Condicionados;</t>
  </si>
  <si>
    <t>Remoção dos itens 10.2.3 - Gradil (área externa); 10.2.4 - Grama; 10.2.5/6 - Vegetação; 10.2.7 - Logotipo e placas sinalização; 10.2.8 - Cancelas automáticas; e 10.2.9 - Sistema de combate a incendio;</t>
  </si>
  <si>
    <t>1.3.3</t>
  </si>
  <si>
    <t>1.3.4</t>
  </si>
  <si>
    <t>VALORES TOTAIS - PRÉDIO PORTARIA</t>
  </si>
  <si>
    <t>FUNDAÇÃO - RADIER H=17cm</t>
  </si>
  <si>
    <t>5.5</t>
  </si>
  <si>
    <t>5.6</t>
  </si>
  <si>
    <t>5.7</t>
  </si>
  <si>
    <t>6.5</t>
  </si>
  <si>
    <t>Projeto estrutural guarita</t>
  </si>
  <si>
    <t>Projeto hidráulico guarita</t>
  </si>
  <si>
    <t>Projeto elétrico guarita</t>
  </si>
  <si>
    <t>EXECUÇAÕ DO PRÉDIO DA PORTARIA (GUARITA)</t>
  </si>
  <si>
    <t>Forma de madeira - H=20cm</t>
  </si>
  <si>
    <t>Alvenaria com Bloco de Concreto 14x19x39cm - APARENTE</t>
  </si>
  <si>
    <t>Acabamento de superfície - POLIDO</t>
  </si>
  <si>
    <t>Rodapé em porcelanato H=10cm</t>
  </si>
  <si>
    <t>SERRALHERIA</t>
  </si>
  <si>
    <t>Estrutura metálica da cobertura - c/ pintura</t>
  </si>
  <si>
    <t>Telha galvanizada simples</t>
  </si>
  <si>
    <t>Calhas rufos e pingadeiras (corte 30cm)</t>
  </si>
  <si>
    <t>Calhas rufos e pingadeiras (corte 60cm)</t>
  </si>
  <si>
    <t>Portão basculante automatizado - 3,90x2,40m</t>
  </si>
  <si>
    <t>Portão correr automatizado - 3,90x2,40m</t>
  </si>
  <si>
    <t>Aplicação de látex na alvenaria</t>
  </si>
  <si>
    <t>10.1</t>
  </si>
  <si>
    <t>10.2</t>
  </si>
  <si>
    <t>10.3</t>
  </si>
  <si>
    <t>Porta de correr - veneziana vazada 70x210cm - linha Suprema preta</t>
  </si>
  <si>
    <t>1.2.3</t>
  </si>
  <si>
    <t>1.2.4</t>
  </si>
  <si>
    <t>Composição BDI MDO: 55%
20% NF
30% Lucro
5% contingência</t>
  </si>
  <si>
    <t>Composição BDI MDO: 55%
10% Administração</t>
  </si>
  <si>
    <t>Instalação de canteiro de obras</t>
  </si>
  <si>
    <t>Tapume de isolamento</t>
  </si>
  <si>
    <t>6.6</t>
  </si>
  <si>
    <t>6.7</t>
  </si>
  <si>
    <t>Impermeabilização das lajes com manta líquida</t>
  </si>
  <si>
    <t>FONTE</t>
  </si>
  <si>
    <t>CÓDIGO</t>
  </si>
  <si>
    <t>SINAPI</t>
  </si>
  <si>
    <t>CAIXA SIFONADA, PVC, DN 100 X 100 X 50 MM, FORNECIDA E INSTALADA EM RAMAIS DE ENCAMINHAMENTO DE ÁGUA PLUVIAL. AF_12/2014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</si>
  <si>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</si>
  <si>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</si>
  <si>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100 MM, FORNECIDO E INSTALADO EM RAMAL DE DESCARGA OU RAMAL DE ESGOTO SANITÁRIO. AF_12/2014</t>
  </si>
  <si>
    <t>PORTA EM ALUMÍNIO DE ABRIR TIPO VENEZIANA COM GUARNIÇÃO, FIXAÇÃO COM PARAFUSOS - FORNECIMENTO E INSTALAÇÃO. AF_12/2019</t>
  </si>
  <si>
    <t>BATENTE PARA PORTA DE MADEIRA, PADRÃO MÉDIO - FORNECIMENTO E MONTAGEM. AF_12/2019</t>
  </si>
  <si>
    <t>PORTA DE MADEIRA, MACIÇA (PESADA OU SUPERPESADA), 90X210CM, ESPESSURA DE 3,5CM, INCLUSO DOBRADIÇAS - FORNECIMENTO E INSTALAÇÃO. AF_12/2019</t>
  </si>
  <si>
    <t>TARJETA TIPO LIVRE/OCUPADO PARA PORTA DE BANHEIRO. AF_12/2019</t>
  </si>
  <si>
    <t>INSTALAÇÃO DE VIDRO TEMPERADO, E = 8 MM, ENCAIXADO EM PERFIL U. AF_01/2021_P</t>
  </si>
  <si>
    <t>REMOÇÃO DE VIDRO LISO COMUM DE ESQUADRIA COM BAGUETE DE ALUMÍNIO OU PVC. AF_01/2021</t>
  </si>
  <si>
    <t>CABO DE COBRE FLEXÍVEL ISOLADO, 1,5 MM², ANTI-CHAMA 0,6/1,0 KV, PARA CIRCUITOS TERMINAIS - FORNECIMENTO E INSTALAÇÃO. AF_12/2015</t>
  </si>
  <si>
    <t>SENSOR DE PRESENÇA COM FOTOCÉLULA, FIXAÇÃO EM PAREDE - FORNECIMENTO E INSTALAÇÃO. AF_02/2020</t>
  </si>
  <si>
    <t>LUMINÁRIA DE EMERGÊNCIA, COM 30 LÂMPADAS LED DE 2 W, SEM REATOR - FORNECIMENTO E INSTALAÇÃO. AF_02/2020</t>
  </si>
  <si>
    <t>LÂMPADA COMPACTA DE LED 10 W, BASE E27 - FORNECIMENTO E INSTALAÇÃO. AF_02/2020</t>
  </si>
  <si>
    <t>PONTO DE ILUMINAÇÃO RESIDENCIAL INCLUINDO INTERRUPTOR SIMPLES CONJUGADO COM PARALELO, CAIXA ELÉTRICA, ELETRODUTO, CABO, RASGO, QUEBRA E CHUMBAMENTO (EXCLUINDO LUMINÁRIA E LÂMPADA). AF_01/2016</t>
  </si>
  <si>
    <t>PONTO DE TOMADA RESIDENCIAL INCLUINDO TOMADA 20A/250V, CAIXA ELÉTRICA, ELETRODUTO, CABO, RASGO, QUEBRA E CHUMBAMENTO. AF_01/2016</t>
  </si>
  <si>
    <t>TUBO, PVC, SOLDÁVEL, DN 25MM, INSTALADO EM RAMAL OU SUB-RAMAL DE ÁGUA - FORNECIMENTO E INSTALAÇÃO. AF_12/2014</t>
  </si>
  <si>
    <t>REGISTRO DE PRESSÃO BRUTO, LATÃO, ROSCÁVEL, 3/4", COM ACABAMENTO E CANOPLA CROMADOS. FORNECIDO E INSTALADO EM RAMAL DE ÁGUA. AF_12/2014</t>
  </si>
  <si>
    <t>VÁLVULA DE DESCARGA METÁLICA, BASE 1 1/2 ", ACABAMENTO METALICO CROMADO - FORNECIMENTO E INSTALAÇÃO. AF_01/2019</t>
  </si>
  <si>
    <t>APLICAÇÃO DE FUNDO SELADOR ACRÍLICO EM TETO, UMA DEMÃO. AF_06/2014</t>
  </si>
  <si>
    <t>APLICAÇÃO DE FUNDO SELADOR ACRÍLICO EM PAREDES, UMA DEMÃO. AF_06/2014</t>
  </si>
  <si>
    <t>APLICAÇÃO MANUAL DE PINTURA COM TINTA LÁTEX ACRÍLICA EM TETO, DUAS DEMÃOS. AF_06/2014</t>
  </si>
  <si>
    <t>APLICAÇÃO MANUAL DE PINTURA COM TINTA LÁTEX ACRÍLICA EM PAREDES, DUAS DEMÃOS. AF_06/2014</t>
  </si>
  <si>
    <t>APLICAÇÃO E LIXAMENTO DE MASSA LÁTEX EM TETO, DUAS DEMÃOS. AF_06/2014</t>
  </si>
  <si>
    <t>APLICAÇÃO E LIXAMENTO DE MASSA LÁTEX EM PAREDES, DUAS DEMÃOS. AF_06/2014</t>
  </si>
  <si>
    <t>PINTURA VERNIZ (INCOLOR) ALQUÍDICO EM MADEIRA, USO INTERNO, 3 DEMÃOS. AF_01/2021</t>
  </si>
  <si>
    <t>REVESTIMENTO CERÂMICO PARA PISO COM PLACAS TIPO PORCELANATO DE DIMENSÕES 60X60 CM APLICADA EM AMBIENTES DE ÁREA MENOR QUE 5 M². AF_06/2014</t>
  </si>
  <si>
    <t>CONTRAPISO EM ARGAMASSA TRAÇO 1:4 (CIMENTO E AREIA), PREPARO MANUAL, APLICADO EM ÁREAS SECAS SOBRE LAJE, ADERIDO, ESPESSURA 2CM. AF_06/2014</t>
  </si>
  <si>
    <t>EMBOÇO, PARA RECEBIMENTO DE CERÂMICA, EM ARGAMASSA TRAÇO 1:2:8, PREPARO MANUAL, APLICADO MANUALMENTE EM FACES INTERNAS DE PAREDES, PARA AMBIENTE COM ÁREA MENOR QUE 5M2, ESPESSURA DE 20MM, COM EXECUÇÃO DE TALISCAS. AF_06/2014</t>
  </si>
  <si>
    <t>FORRO EM DRYWALL, PARA AMBIENTES COMERCIAIS, INCLUSIVE ESTRUTURA DE FIXAÇÃO. AF_05/2017_P</t>
  </si>
  <si>
    <t>DEMOLIÇÃO DE ALVENARIA DE TIJOLO MACIÇO, DE FORMA MANUAL, SEM REAPROVEITAMENTO. AF_12/2017</t>
  </si>
  <si>
    <t>DEMOLIÇÃO DE ARGAMASSAS, DE FORMA MANUAL, SEM REAPROVEITAMENTO. AF_12/2017</t>
  </si>
  <si>
    <t>DEMOLIÇÃO DE REVESTIMENTO CERÂMICO, DE FORMA MANUAL, SEM REAPROVEITAMENTO. AF_12/2017</t>
  </si>
  <si>
    <t>REMOÇÃO DE PLACAS E PILARETES DE CONCRETO, DE FORMA MANUAL, SEM REAPROVEITAMENTO. AF_12/2017</t>
  </si>
  <si>
    <t>REMOÇÃO DE FORRO DE GESSO, DE FORMA MANUAL, SEM REAPROVEITAMENTO. AF_12/2017</t>
  </si>
  <si>
    <t>REMOÇÃO DE JANELAS, DE FORMA MANUAL, SEM REAPROVEITAMENTO. AF_12/2017</t>
  </si>
  <si>
    <t>REMOÇÃO DE INTERRUPTORES/TOMADAS ELÉTRICAS, DE FORMA MANUAL, SEM REAPROVEITAMENTO. AF_12/2017</t>
  </si>
  <si>
    <t>REMOÇÃO DE CABOS ELÉTRICOS, DE FORMA MANUAL, SEM REAPROVEITAMENTO. AF_12/2017</t>
  </si>
  <si>
    <t>REMOÇÃO DE TUBULAÇÕES (TUBOS E CONEXÕES) DE ÁGUA FRIA, DE FORMA MANUAL, SEM REAPROVEITAMENTO. AF_12/2017</t>
  </si>
  <si>
    <t>REMOÇÃO DE LOUÇAS, DE FORMA MANUAL, SEM REAPROVEITAMENTO. AF_12/2017</t>
  </si>
  <si>
    <t>REMOÇÃO DE ACESSÓRIOS, DE FORMA MANUAL, SEM REAPROVEITAMENTO. AF_12/2017</t>
  </si>
  <si>
    <t>REMOÇÃO DE LUMINÁRIAS, DE FORMA MANUAL, SEM REAPROVEITAMENTO. AF_12/2017</t>
  </si>
  <si>
    <t>REMOÇÃO DE METAIS SANITÁRIOS, DE FORMA MANUAL, SEM REAPROVEITAMENTO. AF_12/2017</t>
  </si>
  <si>
    <t>1.4</t>
  </si>
  <si>
    <t>REMOÇÃO E BOTA-FORA DE ENTULHO</t>
  </si>
  <si>
    <t>LOUÇAS, METAIS E ACESSÓRIOS</t>
  </si>
  <si>
    <t>DESMOBILIZAÇÃO</t>
  </si>
  <si>
    <t>7.10</t>
  </si>
  <si>
    <t>7.11</t>
  </si>
  <si>
    <t>7.12</t>
  </si>
  <si>
    <t>MOBILIZAÇÃO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</si>
  <si>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</si>
  <si>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</si>
  <si>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</si>
  <si>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</si>
  <si>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</si>
  <si>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</si>
  <si>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</si>
  <si>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</si>
  <si>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</si>
  <si>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</si>
  <si>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</si>
  <si>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INSTALAÇÕES</t>
  </si>
  <si>
    <t>INSTALAÇÕES HIDRÁULICAS</t>
  </si>
  <si>
    <t>2.1.1</t>
  </si>
  <si>
    <t>2.1.2</t>
  </si>
  <si>
    <t>2.1.3</t>
  </si>
  <si>
    <t>2.2.1</t>
  </si>
  <si>
    <t>2.2.2</t>
  </si>
  <si>
    <t>2.2.3</t>
  </si>
  <si>
    <t>2.2.4</t>
  </si>
  <si>
    <t>INSTALAÇÕES SANITÁRIAS</t>
  </si>
  <si>
    <t>2.3.1</t>
  </si>
  <si>
    <t>2.3.2</t>
  </si>
  <si>
    <t>2.3.3</t>
  </si>
  <si>
    <t>2.3.4</t>
  </si>
  <si>
    <t>2.3.5</t>
  </si>
  <si>
    <t>2.3.6</t>
  </si>
  <si>
    <t>ESQUADRIAS</t>
  </si>
  <si>
    <t>FECHADURA DE EMBUTIR COM CILINDRO, EXTERNA, COMPLETA, ACABAMENTO PADRÃO MÉDIO, INCLUSO EXECUÇÃO DE FURO - FORNECIMENTO E INSTALAÇÃO.  AF_12/2019</t>
  </si>
  <si>
    <t>3.4</t>
  </si>
  <si>
    <t>3.5</t>
  </si>
  <si>
    <t>3.6</t>
  </si>
  <si>
    <t>REVESTIMENTOS DE PAREDE</t>
  </si>
  <si>
    <t>CHAPISCO APLICADO EM ALVENARIAS E ESTRUTURAS DE CONCRETO INTERNAS, COM COLHER DE PEDREIRO.  ARGAMASSA TRAÇO 1:3 COM PREPARO MANUAL.  AF_06/2014</t>
  </si>
  <si>
    <t>MASSA ÚNICA, PARA RECEBIMENTO DE PINTURA OU CERÂMICA, ARGAMASSA INDUSTRIALIZADA, PREPARO MECÂNICO, APLICADO COM EQUIPAMENTO DE MISTURA E  PROJEÇÃO DE 1,5 M3/H EM FACES INTERNAS DE PAREDES, ESPESSURA DE 5MM, SEM EXECUÇÃO DE TALISCAS. AF_06/2014</t>
  </si>
  <si>
    <t>REVESTIMENTO CERÂMICO PARA PAREDES INTERNAS COM PLACAS TIPO ESMALTADA EXTRA  DE DIMENSÕES 33X45 CM APLICADAS EM AMBIENTES DE ÁREA MENOR  QUE 5 M² NA ALTURA INTEIRA DAS PAREDES. AF_06/2014</t>
  </si>
  <si>
    <t>4.1.1</t>
  </si>
  <si>
    <t>4.1.2</t>
  </si>
  <si>
    <t>4.1.3</t>
  </si>
  <si>
    <t>4.1.4</t>
  </si>
  <si>
    <t>4.2.1</t>
  </si>
  <si>
    <t>4.2.2</t>
  </si>
  <si>
    <t>REVESTIMENTOS DE PISO</t>
  </si>
  <si>
    <t>FORROS E DIVISÓRIAS</t>
  </si>
  <si>
    <t>DIVISORIA SANITÁRIA, TIPO CABINE, EM MÁRMORE BRANCO POLIDO, ESP = 3CM, ASSENTADO COM ARGAMASSA COLANTE AC III-E, EXCLUSIVE FERRAGENS.  AF_01/2021</t>
  </si>
  <si>
    <t>INSTALAÇÃO DE ESPELHO 4MM COM PARAFUSO E SEM MOLDURA</t>
  </si>
  <si>
    <t>7.13</t>
  </si>
  <si>
    <t>7.14</t>
  </si>
  <si>
    <t>7.15</t>
  </si>
  <si>
    <t>7.16</t>
  </si>
  <si>
    <t>7.17</t>
  </si>
  <si>
    <t>7.18</t>
  </si>
  <si>
    <t>BANCADA DE GRANITO POLIDO PARA LAVATÓRIO - FORNECIMENTO E INSTALAÇÃO. AF_01/2020</t>
  </si>
  <si>
    <t>Bacia sanitária suspensa de saída horizontal. cor branca Deca Vogue Plus</t>
  </si>
  <si>
    <t>Bacia sanitária com caixa acoplada Marca ICASA cor branca modelo IC54 com acionamento de descarga de fluxo duplo.</t>
  </si>
  <si>
    <t>Cuba de sobrepor tipo apoio cor branca marca ICA 8</t>
  </si>
  <si>
    <t>Torneira Mesa Com Fechamento Automático Link Deca 1172.C.LNK</t>
  </si>
  <si>
    <t>Assento especial para vaso sanitário para deficiente.</t>
  </si>
  <si>
    <t>Assento para vaso sanitário Vogue Poliéster</t>
  </si>
  <si>
    <t>Ducha higiênica acabamento cromado, Linha Izy, Ref. 1984 de Fab. Deca, completa de pistola branca e mangueira 1,20m</t>
  </si>
  <si>
    <t>Válvula de metal cromada para lavatório</t>
  </si>
  <si>
    <t>Sifão de metal cromado para lavatório</t>
  </si>
  <si>
    <t>Engate flexível de PVC</t>
  </si>
  <si>
    <t>Porta papel de metal cromado</t>
  </si>
  <si>
    <t>Torneira cromada tipo jardim</t>
  </si>
  <si>
    <t>Barra de apoio para deficientes em metal cromado comprimento 80 cm</t>
  </si>
  <si>
    <t>Cabide para banheiro cromado</t>
  </si>
  <si>
    <t>Cantoneria de aluminio cor branca</t>
  </si>
  <si>
    <t>LIMPEZA GERAL DA OBRA</t>
  </si>
  <si>
    <t>Dispenser para álcool gel</t>
  </si>
  <si>
    <t>2.1.4</t>
  </si>
  <si>
    <t>2.1.5</t>
  </si>
  <si>
    <t>CUSTO TOTAL DOS SERVIÇOS COM BDI=37%</t>
  </si>
  <si>
    <t>2.3.7</t>
  </si>
  <si>
    <t>BOTÃO ANTIPÂNICO PARA ASANITÁRIO PNE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</si>
</sst>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.00"/>
    <numFmt numFmtId="165" formatCode="[$-416]d\-mmm\-yy;@"/>
    <numFmt numFmtId="166" formatCode="[$-416]mmmm\-yy;@"/>
  </numFmts>
  <fonts count="18" x14ac:knownFonts="1">
    <font>
      <sz val="11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3333FF"/>
      <name val="Calibri"/>
      <family val="2"/>
      <scheme val="minor"/>
    </font>
    <font>
      <sz val="8"/>
      <color rgb="FF3333FF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3333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rgb="FF3333FF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 tint="0.14996795556505021"/>
      </left>
      <right/>
      <top/>
      <bottom/>
      <diagonal/>
    </border>
    <border>
      <left style="thin">
        <color theme="1" tint="0.14996795556505021"/>
      </left>
      <right style="thin">
        <color theme="1" tint="0.14993743705557422"/>
      </right>
      <top/>
      <bottom/>
      <diagonal/>
    </border>
    <border>
      <left style="thin">
        <color theme="1" tint="0.14996795556505021"/>
      </left>
      <right style="thin">
        <color theme="1" tint="0.14996795556505021"/>
      </right>
      <top/>
      <bottom/>
      <diagonal/>
    </border>
    <border>
      <left style="thin">
        <color theme="1" tint="0.14993743705557422"/>
      </left>
      <right/>
      <top/>
      <bottom/>
      <diagonal/>
    </border>
    <border>
      <left style="thin">
        <color theme="1" tint="0.14996795556505021"/>
      </left>
      <right style="thin">
        <color auto="1"/>
      </right>
      <top/>
      <bottom/>
      <diagonal/>
    </border>
    <border>
      <left style="thin">
        <color theme="1" tint="0.14996795556505021"/>
      </left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0" fontId="16" fillId="0" borderId="0" applyFont="0" applyFill="0" applyBorder="0" applyAlignment="0" applyProtection="0"/>
  </cellStyleXfs>
  <cellXfs count="171">
    <xf numFmtId="0" fontId="0" fillId="0" borderId="0" xfId="0"/>
    <xf numFmtId="4" fontId="1" fillId="2" borderId="1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Protection="1"/>
    <xf numFmtId="0" fontId="2" fillId="2" borderId="15" xfId="0" applyFont="1" applyFill="1" applyBorder="1" applyAlignment="1" applyProtection="1">
      <alignment horizontal="center" vertical="center"/>
    </xf>
    <xf numFmtId="2" fontId="2" fillId="2" borderId="15" xfId="0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 applyProtection="1">
      <alignment horizontal="center" vertical="center"/>
    </xf>
    <xf numFmtId="166" fontId="7" fillId="2" borderId="14" xfId="0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4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Protection="1"/>
    <xf numFmtId="0" fontId="6" fillId="4" borderId="2" xfId="0" applyFont="1" applyFill="1" applyBorder="1" applyAlignment="1" applyProtection="1">
      <alignment vertical="center"/>
    </xf>
    <xf numFmtId="4" fontId="6" fillId="4" borderId="2" xfId="0" applyNumberFormat="1" applyFont="1" applyFill="1" applyBorder="1" applyAlignment="1" applyProtection="1">
      <alignment vertical="center"/>
    </xf>
    <xf numFmtId="4" fontId="6" fillId="4" borderId="2" xfId="0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6" fillId="3" borderId="16" xfId="0" applyNumberFormat="1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vertical="center"/>
    </xf>
    <xf numFmtId="4" fontId="6" fillId="3" borderId="0" xfId="0" applyNumberFormat="1" applyFont="1" applyFill="1" applyBorder="1" applyAlignment="1" applyProtection="1">
      <alignment vertical="center"/>
    </xf>
    <xf numFmtId="1" fontId="2" fillId="2" borderId="0" xfId="0" applyNumberFormat="1" applyFont="1" applyFill="1" applyBorder="1" applyAlignment="1" applyProtection="1">
      <alignment horizontal="center" vertical="center"/>
    </xf>
    <xf numFmtId="1" fontId="2" fillId="2" borderId="17" xfId="0" applyNumberFormat="1" applyFont="1" applyFill="1" applyBorder="1" applyAlignment="1" applyProtection="1">
      <alignment horizontal="left" vertical="center"/>
    </xf>
    <xf numFmtId="0" fontId="1" fillId="2" borderId="18" xfId="0" applyFont="1" applyFill="1" applyBorder="1" applyAlignment="1" applyProtection="1">
      <alignment horizontal="center" vertical="center"/>
    </xf>
    <xf numFmtId="4" fontId="1" fillId="2" borderId="16" xfId="0" applyNumberFormat="1" applyFont="1" applyFill="1" applyBorder="1" applyAlignment="1" applyProtection="1">
      <alignment horizontal="center" vertical="center"/>
    </xf>
    <xf numFmtId="4" fontId="1" fillId="2" borderId="20" xfId="0" applyNumberFormat="1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4" fontId="1" fillId="2" borderId="13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4" fontId="6" fillId="3" borderId="5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vertical="center"/>
    </xf>
    <xf numFmtId="4" fontId="6" fillId="4" borderId="0" xfId="0" applyNumberFormat="1" applyFont="1" applyFill="1" applyBorder="1" applyAlignment="1" applyProtection="1">
      <alignment vertical="center"/>
    </xf>
    <xf numFmtId="4" fontId="6" fillId="4" borderId="0" xfId="0" applyNumberFormat="1" applyFont="1" applyFill="1" applyBorder="1" applyAlignment="1" applyProtection="1">
      <alignment horizontal="center" vertical="center"/>
    </xf>
    <xf numFmtId="1" fontId="2" fillId="2" borderId="5" xfId="0" applyNumberFormat="1" applyFont="1" applyFill="1" applyBorder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left" vertical="center"/>
    </xf>
    <xf numFmtId="1" fontId="2" fillId="2" borderId="5" xfId="0" applyNumberFormat="1" applyFont="1" applyFill="1" applyBorder="1" applyAlignment="1" applyProtection="1">
      <alignment vertical="center"/>
    </xf>
    <xf numFmtId="1" fontId="1" fillId="2" borderId="13" xfId="0" applyNumberFormat="1" applyFont="1" applyFill="1" applyBorder="1" applyAlignment="1" applyProtection="1">
      <alignment vertical="center"/>
    </xf>
    <xf numFmtId="4" fontId="1" fillId="2" borderId="2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1" fontId="2" fillId="2" borderId="0" xfId="0" applyNumberFormat="1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1" fillId="2" borderId="0" xfId="0" applyFont="1" applyFill="1" applyBorder="1"/>
    <xf numFmtId="0" fontId="11" fillId="2" borderId="26" xfId="0" applyFont="1" applyFill="1" applyBorder="1"/>
    <xf numFmtId="0" fontId="11" fillId="2" borderId="27" xfId="0" applyFont="1" applyFill="1" applyBorder="1"/>
    <xf numFmtId="0" fontId="11" fillId="2" borderId="28" xfId="0" applyFont="1" applyFill="1" applyBorder="1"/>
    <xf numFmtId="0" fontId="11" fillId="2" borderId="29" xfId="0" applyFont="1" applyFill="1" applyBorder="1"/>
    <xf numFmtId="0" fontId="11" fillId="2" borderId="30" xfId="0" applyFont="1" applyFill="1" applyBorder="1"/>
    <xf numFmtId="0" fontId="11" fillId="2" borderId="31" xfId="0" applyFont="1" applyFill="1" applyBorder="1"/>
    <xf numFmtId="0" fontId="11" fillId="2" borderId="32" xfId="0" applyFont="1" applyFill="1" applyBorder="1"/>
    <xf numFmtId="0" fontId="11" fillId="2" borderId="33" xfId="0" applyFont="1" applyFill="1" applyBorder="1"/>
    <xf numFmtId="0" fontId="3" fillId="2" borderId="22" xfId="0" applyFont="1" applyFill="1" applyBorder="1" applyAlignment="1">
      <alignment horizontal="center"/>
    </xf>
    <xf numFmtId="0" fontId="4" fillId="3" borderId="2" xfId="0" applyFont="1" applyFill="1" applyBorder="1" applyAlignment="1" applyProtection="1">
      <alignment vertical="center"/>
    </xf>
    <xf numFmtId="4" fontId="4" fillId="3" borderId="2" xfId="0" applyNumberFormat="1" applyFont="1" applyFill="1" applyBorder="1" applyAlignment="1" applyProtection="1">
      <alignment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horizontal="center" vertical="center"/>
    </xf>
    <xf numFmtId="164" fontId="4" fillId="3" borderId="6" xfId="0" applyNumberFormat="1" applyFont="1" applyFill="1" applyBorder="1" applyAlignment="1" applyProtection="1">
      <alignment horizontal="center" vertical="center"/>
    </xf>
    <xf numFmtId="4" fontId="4" fillId="3" borderId="6" xfId="0" applyNumberFormat="1" applyFont="1" applyFill="1" applyBorder="1" applyAlignment="1" applyProtection="1">
      <alignment horizontal="center" vertical="center"/>
    </xf>
    <xf numFmtId="10" fontId="6" fillId="4" borderId="2" xfId="0" applyNumberFormat="1" applyFont="1" applyFill="1" applyBorder="1" applyAlignment="1" applyProtection="1">
      <alignment horizontal="center" vertical="center"/>
    </xf>
    <xf numFmtId="10" fontId="6" fillId="3" borderId="0" xfId="0" applyNumberFormat="1" applyFont="1" applyFill="1" applyBorder="1" applyAlignment="1" applyProtection="1">
      <alignment horizontal="center" vertical="center"/>
    </xf>
    <xf numFmtId="10" fontId="6" fillId="4" borderId="0" xfId="0" applyNumberFormat="1" applyFont="1" applyFill="1" applyBorder="1" applyAlignment="1" applyProtection="1">
      <alignment horizontal="center" vertical="center"/>
    </xf>
    <xf numFmtId="0" fontId="7" fillId="2" borderId="14" xfId="0" applyNumberFormat="1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center" wrapText="1"/>
    </xf>
    <xf numFmtId="1" fontId="5" fillId="3" borderId="11" xfId="0" applyNumberFormat="1" applyFont="1" applyFill="1" applyBorder="1" applyAlignment="1" applyProtection="1">
      <alignment horizontal="center" vertical="center"/>
    </xf>
    <xf numFmtId="4" fontId="8" fillId="2" borderId="41" xfId="0" applyNumberFormat="1" applyFont="1" applyFill="1" applyBorder="1" applyAlignment="1" applyProtection="1">
      <alignment horizontal="center" vertical="center"/>
    </xf>
    <xf numFmtId="4" fontId="8" fillId="2" borderId="42" xfId="0" applyNumberFormat="1" applyFont="1" applyFill="1" applyBorder="1" applyAlignment="1" applyProtection="1">
      <alignment horizontal="center" vertical="center"/>
    </xf>
    <xf numFmtId="1" fontId="8" fillId="2" borderId="42" xfId="0" applyNumberFormat="1" applyFont="1" applyFill="1" applyBorder="1" applyAlignment="1" applyProtection="1">
      <alignment vertical="center"/>
    </xf>
    <xf numFmtId="0" fontId="8" fillId="2" borderId="37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Protection="1"/>
    <xf numFmtId="0" fontId="17" fillId="2" borderId="0" xfId="0" applyFont="1" applyFill="1" applyProtection="1"/>
    <xf numFmtId="0" fontId="17" fillId="2" borderId="0" xfId="0" applyFont="1" applyFill="1" applyAlignment="1" applyProtection="1">
      <alignment vertical="center"/>
    </xf>
    <xf numFmtId="1" fontId="17" fillId="2" borderId="41" xfId="0" applyNumberFormat="1" applyFont="1" applyFill="1" applyBorder="1" applyAlignment="1" applyProtection="1">
      <alignment horizontal="left" vertical="center"/>
    </xf>
    <xf numFmtId="1" fontId="17" fillId="2" borderId="41" xfId="0" applyNumberFormat="1" applyFont="1" applyFill="1" applyBorder="1" applyAlignment="1" applyProtection="1">
      <alignment horizontal="center" vertical="center"/>
    </xf>
    <xf numFmtId="0" fontId="17" fillId="2" borderId="41" xfId="0" applyFont="1" applyFill="1" applyBorder="1" applyAlignment="1" applyProtection="1">
      <alignment horizontal="center" vertical="center"/>
    </xf>
    <xf numFmtId="4" fontId="17" fillId="2" borderId="41" xfId="0" applyNumberFormat="1" applyFont="1" applyFill="1" applyBorder="1" applyAlignment="1" applyProtection="1">
      <alignment horizontal="center" vertical="center"/>
    </xf>
    <xf numFmtId="1" fontId="17" fillId="2" borderId="42" xfId="0" applyNumberFormat="1" applyFont="1" applyFill="1" applyBorder="1" applyAlignment="1" applyProtection="1">
      <alignment horizontal="left" vertical="center"/>
    </xf>
    <xf numFmtId="1" fontId="17" fillId="2" borderId="42" xfId="0" applyNumberFormat="1" applyFont="1" applyFill="1" applyBorder="1" applyAlignment="1" applyProtection="1">
      <alignment horizontal="center" vertical="center"/>
    </xf>
    <xf numFmtId="0" fontId="17" fillId="2" borderId="42" xfId="0" applyFont="1" applyFill="1" applyBorder="1" applyAlignment="1" applyProtection="1">
      <alignment horizontal="center" vertical="center"/>
    </xf>
    <xf numFmtId="4" fontId="17" fillId="2" borderId="42" xfId="0" applyNumberFormat="1" applyFont="1" applyFill="1" applyBorder="1" applyAlignment="1" applyProtection="1">
      <alignment horizontal="center" vertical="center"/>
    </xf>
    <xf numFmtId="4" fontId="17" fillId="2" borderId="49" xfId="0" applyNumberFormat="1" applyFont="1" applyFill="1" applyBorder="1" applyAlignment="1" applyProtection="1">
      <alignment horizontal="center" vertical="center"/>
    </xf>
    <xf numFmtId="1" fontId="17" fillId="2" borderId="42" xfId="0" applyNumberFormat="1" applyFont="1" applyFill="1" applyBorder="1" applyAlignment="1" applyProtection="1">
      <alignment vertical="center"/>
    </xf>
    <xf numFmtId="1" fontId="17" fillId="2" borderId="41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1" fontId="17" fillId="2" borderId="0" xfId="0" applyNumberFormat="1" applyFont="1" applyFill="1" applyAlignment="1" applyProtection="1">
      <alignment horizontal="center"/>
    </xf>
    <xf numFmtId="0" fontId="17" fillId="2" borderId="0" xfId="0" applyFont="1" applyFill="1" applyAlignment="1" applyProtection="1">
      <alignment horizontal="center"/>
    </xf>
    <xf numFmtId="164" fontId="17" fillId="2" borderId="0" xfId="0" applyNumberFormat="1" applyFont="1" applyFill="1" applyAlignment="1" applyProtection="1">
      <alignment horizontal="center"/>
    </xf>
    <xf numFmtId="49" fontId="8" fillId="2" borderId="38" xfId="0" applyNumberFormat="1" applyFont="1" applyFill="1" applyBorder="1" applyAlignment="1" applyProtection="1">
      <alignment horizontal="left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vertical="center"/>
    </xf>
    <xf numFmtId="4" fontId="8" fillId="2" borderId="39" xfId="0" applyNumberFormat="1" applyFont="1" applyFill="1" applyBorder="1" applyAlignment="1" applyProtection="1">
      <alignment vertical="center"/>
    </xf>
    <xf numFmtId="10" fontId="8" fillId="2" borderId="39" xfId="0" applyNumberFormat="1" applyFont="1" applyFill="1" applyBorder="1" applyAlignment="1" applyProtection="1">
      <alignment horizontal="center" vertical="center"/>
    </xf>
    <xf numFmtId="4" fontId="8" fillId="2" borderId="40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vertical="center"/>
    </xf>
    <xf numFmtId="4" fontId="8" fillId="2" borderId="37" xfId="0" applyNumberFormat="1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center" vertical="center"/>
    </xf>
    <xf numFmtId="164" fontId="8" fillId="2" borderId="37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vertic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left" vertical="justify"/>
    </xf>
    <xf numFmtId="0" fontId="11" fillId="2" borderId="0" xfId="0" applyFont="1" applyFill="1" applyBorder="1" applyAlignment="1">
      <alignment horizontal="left" vertical="justify"/>
    </xf>
    <xf numFmtId="0" fontId="11" fillId="2" borderId="30" xfId="0" applyFont="1" applyFill="1" applyBorder="1" applyAlignment="1">
      <alignment horizontal="left" vertical="justify"/>
    </xf>
    <xf numFmtId="0" fontId="11" fillId="2" borderId="31" xfId="0" applyFont="1" applyFill="1" applyBorder="1" applyAlignment="1">
      <alignment horizontal="left" vertical="justify"/>
    </xf>
    <xf numFmtId="0" fontId="11" fillId="2" borderId="32" xfId="0" applyFont="1" applyFill="1" applyBorder="1" applyAlignment="1">
      <alignment horizontal="left" vertical="justify"/>
    </xf>
    <xf numFmtId="0" fontId="11" fillId="2" borderId="33" xfId="0" applyFont="1" applyFill="1" applyBorder="1" applyAlignment="1">
      <alignment horizontal="left" vertical="justify"/>
    </xf>
    <xf numFmtId="0" fontId="2" fillId="5" borderId="0" xfId="0" applyFont="1" applyFill="1" applyAlignment="1" applyProtection="1">
      <alignment horizontal="left" vertical="top" wrapText="1"/>
    </xf>
    <xf numFmtId="0" fontId="13" fillId="2" borderId="11" xfId="0" applyFont="1" applyFill="1" applyBorder="1" applyAlignment="1" applyProtection="1">
      <alignment horizontal="left" vertical="center"/>
    </xf>
    <xf numFmtId="0" fontId="13" fillId="2" borderId="12" xfId="0" applyFont="1" applyFill="1" applyBorder="1" applyAlignment="1" applyProtection="1">
      <alignment horizontal="left" vertical="center"/>
    </xf>
    <xf numFmtId="2" fontId="3" fillId="5" borderId="0" xfId="0" applyNumberFormat="1" applyFont="1" applyFill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49" fontId="4" fillId="3" borderId="10" xfId="0" applyNumberFormat="1" applyFont="1" applyFill="1" applyBorder="1" applyAlignment="1" applyProtection="1">
      <alignment horizontal="left" vertical="center"/>
    </xf>
    <xf numFmtId="49" fontId="4" fillId="3" borderId="11" xfId="0" applyNumberFormat="1" applyFont="1" applyFill="1" applyBorder="1" applyAlignment="1" applyProtection="1">
      <alignment horizontal="left" vertical="center"/>
    </xf>
    <xf numFmtId="49" fontId="6" fillId="4" borderId="1" xfId="0" applyNumberFormat="1" applyFont="1" applyFill="1" applyBorder="1" applyAlignment="1" applyProtection="1">
      <alignment horizontal="left" vertical="center"/>
    </xf>
    <xf numFmtId="49" fontId="6" fillId="4" borderId="2" xfId="0" applyNumberFormat="1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horizontal="center" vertical="center"/>
    </xf>
    <xf numFmtId="49" fontId="6" fillId="4" borderId="4" xfId="0" applyNumberFormat="1" applyFont="1" applyFill="1" applyBorder="1" applyAlignment="1" applyProtection="1">
      <alignment horizontal="left" vertical="center"/>
    </xf>
    <xf numFmtId="49" fontId="6" fillId="4" borderId="0" xfId="0" applyNumberFormat="1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19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</xf>
    <xf numFmtId="49" fontId="6" fillId="4" borderId="4" xfId="0" applyNumberFormat="1" applyFont="1" applyFill="1" applyBorder="1" applyAlignment="1" applyProtection="1">
      <alignment vertical="center"/>
    </xf>
    <xf numFmtId="49" fontId="6" fillId="4" borderId="0" xfId="0" applyNumberFormat="1" applyFont="1" applyFill="1" applyBorder="1" applyAlignment="1" applyProtection="1">
      <alignment vertical="center"/>
    </xf>
    <xf numFmtId="1" fontId="4" fillId="3" borderId="10" xfId="0" applyNumberFormat="1" applyFont="1" applyFill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left" vertical="center"/>
    </xf>
    <xf numFmtId="0" fontId="17" fillId="2" borderId="41" xfId="0" applyFont="1" applyFill="1" applyBorder="1" applyAlignment="1" applyProtection="1">
      <alignment horizontal="left" vertical="center" wrapText="1"/>
    </xf>
    <xf numFmtId="0" fontId="17" fillId="2" borderId="42" xfId="0" applyFont="1" applyFill="1" applyBorder="1" applyAlignment="1" applyProtection="1">
      <alignment horizontal="left" vertical="center" wrapText="1"/>
    </xf>
    <xf numFmtId="1" fontId="8" fillId="2" borderId="38" xfId="0" applyNumberFormat="1" applyFont="1" applyFill="1" applyBorder="1" applyAlignment="1" applyProtection="1">
      <alignment horizontal="left" vertical="center"/>
    </xf>
    <xf numFmtId="1" fontId="8" fillId="2" borderId="39" xfId="0" applyNumberFormat="1" applyFont="1" applyFill="1" applyBorder="1" applyAlignment="1" applyProtection="1">
      <alignment horizontal="left" vertical="center"/>
    </xf>
    <xf numFmtId="0" fontId="17" fillId="2" borderId="46" xfId="0" applyFont="1" applyFill="1" applyBorder="1" applyAlignment="1" applyProtection="1">
      <alignment horizontal="left" vertical="center" wrapText="1"/>
    </xf>
    <xf numFmtId="0" fontId="17" fillId="2" borderId="47" xfId="0" applyFont="1" applyFill="1" applyBorder="1" applyAlignment="1" applyProtection="1">
      <alignment horizontal="left" vertical="center" wrapText="1"/>
    </xf>
    <xf numFmtId="0" fontId="17" fillId="2" borderId="48" xfId="0" applyFont="1" applyFill="1" applyBorder="1" applyAlignment="1" applyProtection="1">
      <alignment horizontal="left" vertical="center" wrapText="1"/>
    </xf>
    <xf numFmtId="0" fontId="17" fillId="2" borderId="44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2" borderId="45" xfId="0" applyFont="1" applyFill="1" applyBorder="1" applyAlignment="1" applyProtection="1">
      <alignment horizontal="left" vertical="center" wrapText="1"/>
    </xf>
    <xf numFmtId="0" fontId="8" fillId="2" borderId="42" xfId="0" applyFont="1" applyFill="1" applyBorder="1" applyAlignment="1" applyProtection="1">
      <alignment horizontal="left" vertical="center" wrapText="1"/>
    </xf>
    <xf numFmtId="0" fontId="8" fillId="2" borderId="41" xfId="0" applyFont="1" applyFill="1" applyBorder="1" applyAlignment="1" applyProtection="1">
      <alignment horizontal="left" vertical="center" wrapText="1"/>
    </xf>
    <xf numFmtId="0" fontId="8" fillId="2" borderId="37" xfId="0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2"/>
    <cellStyle name="Separador de milhares 2" xfId="3"/>
  </cellStyles>
  <dxfs count="0"/>
  <tableStyles count="0" defaultTableStyle="TableStyleMedium2" defaultPivotStyle="PivotStyleLight16"/>
  <colors>
    <mruColors>
      <color rgb="FF3333FF"/>
      <color rgb="FF96B94F"/>
      <color rgb="FF1F05BB"/>
      <color rgb="FF14037D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63708</xdr:rowOff>
    </xdr:from>
    <xdr:to>
      <xdr:col>2</xdr:col>
      <xdr:colOff>657225</xdr:colOff>
      <xdr:row>5</xdr:row>
      <xdr:rowOff>8130</xdr:rowOff>
    </xdr:to>
    <xdr:pic>
      <xdr:nvPicPr>
        <xdr:cNvPr id="2" name="Imagem 1" descr="Logo-20-PNG-Princip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3708"/>
          <a:ext cx="1085850" cy="1401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workbookViewId="0">
      <pane ySplit="2" topLeftCell="A3" activePane="bottomLeft" state="frozen"/>
      <selection pane="bottomLeft" activeCell="G20" sqref="G20"/>
    </sheetView>
  </sheetViews>
  <sheetFormatPr defaultRowHeight="12.75" x14ac:dyDescent="0.2"/>
  <cols>
    <col min="1" max="1" width="9.140625" style="42"/>
    <col min="2" max="16384" width="9.140625" style="41"/>
  </cols>
  <sheetData>
    <row r="2" spans="1:12" x14ac:dyDescent="0.2">
      <c r="A2" s="105" t="s">
        <v>130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7"/>
    </row>
    <row r="3" spans="1:12" ht="3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">
      <c r="A4" s="52" t="s">
        <v>134</v>
      </c>
      <c r="B4" s="105" t="s">
        <v>135</v>
      </c>
      <c r="C4" s="106"/>
      <c r="D4" s="106"/>
      <c r="E4" s="106"/>
      <c r="F4" s="106"/>
      <c r="G4" s="106"/>
      <c r="H4" s="106"/>
      <c r="I4" s="106"/>
      <c r="J4" s="106"/>
      <c r="K4" s="106"/>
      <c r="L4" s="107"/>
    </row>
    <row r="5" spans="1:12" x14ac:dyDescent="0.2">
      <c r="A5" s="108" t="s">
        <v>128</v>
      </c>
      <c r="B5" s="44" t="s">
        <v>131</v>
      </c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2" x14ac:dyDescent="0.2">
      <c r="A6" s="109"/>
      <c r="B6" s="47" t="s">
        <v>132</v>
      </c>
      <c r="C6" s="43"/>
      <c r="D6" s="43"/>
      <c r="E6" s="43"/>
      <c r="F6" s="43"/>
      <c r="G6" s="43"/>
      <c r="H6" s="43"/>
      <c r="I6" s="43"/>
      <c r="J6" s="43"/>
      <c r="K6" s="43"/>
      <c r="L6" s="48"/>
    </row>
    <row r="7" spans="1:12" x14ac:dyDescent="0.2">
      <c r="A7" s="109"/>
      <c r="B7" s="47" t="s">
        <v>139</v>
      </c>
      <c r="C7" s="43"/>
      <c r="D7" s="43"/>
      <c r="E7" s="43"/>
      <c r="F7" s="43"/>
      <c r="G7" s="43"/>
      <c r="H7" s="43"/>
      <c r="I7" s="43"/>
      <c r="J7" s="43"/>
      <c r="K7" s="43"/>
      <c r="L7" s="48"/>
    </row>
    <row r="8" spans="1:12" x14ac:dyDescent="0.2">
      <c r="A8" s="110"/>
      <c r="B8" s="49" t="s">
        <v>133</v>
      </c>
      <c r="C8" s="50"/>
      <c r="D8" s="50"/>
      <c r="E8" s="50"/>
      <c r="F8" s="50"/>
      <c r="G8" s="50"/>
      <c r="H8" s="50"/>
      <c r="I8" s="50"/>
      <c r="J8" s="50"/>
      <c r="K8" s="50"/>
      <c r="L8" s="51"/>
    </row>
    <row r="9" spans="1:12" x14ac:dyDescent="0.2">
      <c r="A9" s="108" t="s">
        <v>150</v>
      </c>
      <c r="B9" s="44" t="s">
        <v>151</v>
      </c>
      <c r="C9" s="45"/>
      <c r="D9" s="45"/>
      <c r="E9" s="45"/>
      <c r="F9" s="45"/>
      <c r="G9" s="45"/>
      <c r="H9" s="45"/>
      <c r="I9" s="45"/>
      <c r="J9" s="45"/>
      <c r="K9" s="45"/>
      <c r="L9" s="46"/>
    </row>
    <row r="10" spans="1:12" x14ac:dyDescent="0.2">
      <c r="A10" s="109"/>
      <c r="B10" s="47" t="s">
        <v>152</v>
      </c>
      <c r="C10" s="43"/>
      <c r="D10" s="43"/>
      <c r="E10" s="43"/>
      <c r="F10" s="43"/>
      <c r="G10" s="43"/>
      <c r="H10" s="43"/>
      <c r="I10" s="43"/>
      <c r="J10" s="43"/>
      <c r="K10" s="43"/>
      <c r="L10" s="48"/>
    </row>
    <row r="11" spans="1:12" x14ac:dyDescent="0.2">
      <c r="A11" s="109"/>
      <c r="B11" s="47" t="s">
        <v>153</v>
      </c>
      <c r="C11" s="43"/>
      <c r="D11" s="43"/>
      <c r="E11" s="43"/>
      <c r="F11" s="43"/>
      <c r="G11" s="43"/>
      <c r="H11" s="43"/>
      <c r="I11" s="43"/>
      <c r="J11" s="43"/>
      <c r="K11" s="43"/>
      <c r="L11" s="48"/>
    </row>
    <row r="12" spans="1:12" x14ac:dyDescent="0.2">
      <c r="A12" s="109"/>
      <c r="B12" s="47" t="s">
        <v>154</v>
      </c>
      <c r="C12" s="43"/>
      <c r="D12" s="43"/>
      <c r="E12" s="43"/>
      <c r="F12" s="43"/>
      <c r="G12" s="43"/>
      <c r="H12" s="43"/>
      <c r="I12" s="43"/>
      <c r="J12" s="43"/>
      <c r="K12" s="43"/>
      <c r="L12" s="48"/>
    </row>
    <row r="13" spans="1:12" x14ac:dyDescent="0.2">
      <c r="A13" s="109"/>
      <c r="B13" s="47" t="s">
        <v>155</v>
      </c>
      <c r="C13" s="43"/>
      <c r="D13" s="43"/>
      <c r="E13" s="43"/>
      <c r="F13" s="43"/>
      <c r="G13" s="43"/>
      <c r="H13" s="43"/>
      <c r="I13" s="43"/>
      <c r="J13" s="43"/>
      <c r="K13" s="43"/>
      <c r="L13" s="48"/>
    </row>
    <row r="14" spans="1:12" x14ac:dyDescent="0.2">
      <c r="A14" s="109"/>
      <c r="B14" s="111" t="s">
        <v>156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3"/>
    </row>
    <row r="15" spans="1:12" x14ac:dyDescent="0.2">
      <c r="A15" s="110"/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6"/>
    </row>
  </sheetData>
  <sheetProtection password="CCD5" sheet="1" objects="1" scenarios="1"/>
  <mergeCells count="5">
    <mergeCell ref="B4:L4"/>
    <mergeCell ref="A2:L2"/>
    <mergeCell ref="A5:A8"/>
    <mergeCell ref="A9:A15"/>
    <mergeCell ref="B14:L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showZeros="0" workbookViewId="0">
      <pane ySplit="8" topLeftCell="A18" activePane="bottomLeft" state="frozen"/>
      <selection pane="bottomLeft" activeCell="C27" sqref="C27:D27"/>
    </sheetView>
  </sheetViews>
  <sheetFormatPr defaultRowHeight="11.25" x14ac:dyDescent="0.2"/>
  <cols>
    <col min="1" max="1" width="2.7109375" style="39" customWidth="1"/>
    <col min="2" max="2" width="6.28515625" style="39" customWidth="1"/>
    <col min="3" max="3" width="12.7109375" style="39" customWidth="1"/>
    <col min="4" max="4" width="8.7109375" style="2" customWidth="1"/>
    <col min="5" max="5" width="28.7109375" style="2" customWidth="1"/>
    <col min="6" max="6" width="5.7109375" style="39" customWidth="1"/>
    <col min="7" max="10" width="9.7109375" style="39" customWidth="1"/>
    <col min="11" max="13" width="12.7109375" style="39" customWidth="1"/>
    <col min="14" max="14" width="9.140625" style="2"/>
    <col min="15" max="15" width="3.42578125" style="2" customWidth="1"/>
    <col min="16" max="16" width="16.28515625" style="2" customWidth="1"/>
    <col min="17" max="17" width="3.42578125" style="2" customWidth="1"/>
    <col min="18" max="18" width="16.28515625" style="2" customWidth="1"/>
    <col min="19" max="19" width="3.42578125" style="2" customWidth="1"/>
    <col min="20" max="16384" width="9.140625" style="2"/>
  </cols>
  <sheetData>
    <row r="1" spans="1:18" ht="33.950000000000003" customHeight="1" x14ac:dyDescent="0.2">
      <c r="A1" s="130"/>
      <c r="B1" s="131"/>
      <c r="C1" s="132"/>
      <c r="D1" s="139" t="s">
        <v>0</v>
      </c>
      <c r="E1" s="140"/>
      <c r="F1" s="140"/>
      <c r="G1" s="140"/>
      <c r="H1" s="140"/>
      <c r="I1" s="140"/>
      <c r="J1" s="140"/>
      <c r="K1" s="140"/>
      <c r="L1" s="140"/>
      <c r="M1" s="141"/>
      <c r="O1" s="117" t="s">
        <v>187</v>
      </c>
      <c r="P1" s="117"/>
      <c r="Q1" s="117" t="s">
        <v>188</v>
      </c>
      <c r="R1" s="117"/>
    </row>
    <row r="2" spans="1:18" ht="33.950000000000003" customHeight="1" x14ac:dyDescent="0.2">
      <c r="A2" s="133"/>
      <c r="B2" s="134"/>
      <c r="C2" s="135"/>
      <c r="D2" s="142"/>
      <c r="E2" s="143"/>
      <c r="F2" s="143"/>
      <c r="G2" s="143"/>
      <c r="H2" s="143"/>
      <c r="I2" s="143"/>
      <c r="J2" s="143"/>
      <c r="K2" s="143"/>
      <c r="L2" s="143"/>
      <c r="M2" s="144"/>
      <c r="O2" s="117"/>
      <c r="P2" s="117"/>
      <c r="Q2" s="117"/>
      <c r="R2" s="117"/>
    </row>
    <row r="3" spans="1:18" ht="21.95" customHeight="1" x14ac:dyDescent="0.2">
      <c r="A3" s="133"/>
      <c r="B3" s="134"/>
      <c r="C3" s="135"/>
      <c r="D3" s="64" t="s">
        <v>1</v>
      </c>
      <c r="E3" s="118" t="s">
        <v>76</v>
      </c>
      <c r="F3" s="118"/>
      <c r="G3" s="118"/>
      <c r="H3" s="118"/>
      <c r="I3" s="118"/>
      <c r="J3" s="119"/>
      <c r="K3" s="4" t="s">
        <v>121</v>
      </c>
      <c r="L3" s="3" t="s">
        <v>122</v>
      </c>
      <c r="M3" s="4" t="s">
        <v>127</v>
      </c>
      <c r="O3" s="120">
        <v>1.55</v>
      </c>
      <c r="P3" s="120"/>
      <c r="Q3" s="120">
        <v>1.1000000000000001</v>
      </c>
      <c r="R3" s="120"/>
    </row>
    <row r="4" spans="1:18" ht="21.95" customHeight="1" x14ac:dyDescent="0.2">
      <c r="A4" s="136"/>
      <c r="B4" s="137"/>
      <c r="C4" s="138"/>
      <c r="D4" s="64" t="s">
        <v>2</v>
      </c>
      <c r="E4" s="118" t="s">
        <v>168</v>
      </c>
      <c r="F4" s="118"/>
      <c r="G4" s="118"/>
      <c r="H4" s="118"/>
      <c r="I4" s="118"/>
      <c r="J4" s="119"/>
      <c r="K4" s="6">
        <v>44228</v>
      </c>
      <c r="L4" s="5">
        <v>44237</v>
      </c>
      <c r="M4" s="63">
        <v>0</v>
      </c>
    </row>
    <row r="5" spans="1:18" ht="3.95" customHeight="1" x14ac:dyDescent="0.2">
      <c r="A5" s="7"/>
      <c r="B5" s="66"/>
      <c r="C5" s="66"/>
      <c r="D5" s="8"/>
      <c r="E5" s="8"/>
      <c r="F5" s="66"/>
      <c r="G5" s="66"/>
      <c r="H5" s="66"/>
      <c r="I5" s="66"/>
      <c r="J5" s="66"/>
      <c r="K5" s="66"/>
      <c r="L5" s="66"/>
      <c r="M5" s="7"/>
    </row>
    <row r="6" spans="1:18" s="10" customFormat="1" ht="15.95" customHeight="1" x14ac:dyDescent="0.25">
      <c r="A6" s="121" t="s">
        <v>3</v>
      </c>
      <c r="B6" s="122"/>
      <c r="C6" s="121" t="s">
        <v>4</v>
      </c>
      <c r="D6" s="123"/>
      <c r="E6" s="122"/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18</v>
      </c>
    </row>
    <row r="7" spans="1:18" ht="3.95" customHeight="1" x14ac:dyDescent="0.2">
      <c r="A7" s="7"/>
      <c r="B7" s="65"/>
      <c r="C7" s="65"/>
      <c r="D7" s="11"/>
      <c r="E7" s="11"/>
      <c r="F7" s="65"/>
      <c r="G7" s="65"/>
      <c r="H7" s="65"/>
      <c r="I7" s="65"/>
      <c r="J7" s="65"/>
      <c r="K7" s="65"/>
      <c r="L7" s="65"/>
      <c r="M7" s="7"/>
    </row>
    <row r="8" spans="1:18" s="10" customFormat="1" ht="15.95" customHeight="1" x14ac:dyDescent="0.25">
      <c r="A8" s="124" t="s">
        <v>159</v>
      </c>
      <c r="B8" s="125"/>
      <c r="C8" s="125"/>
      <c r="D8" s="125"/>
      <c r="E8" s="125"/>
      <c r="F8" s="53"/>
      <c r="G8" s="54"/>
      <c r="H8" s="54"/>
      <c r="I8" s="54"/>
      <c r="J8" s="54"/>
      <c r="K8" s="55" t="e">
        <f>K93+K88+K83+K72+K65+K55+K44+K39+K29+K10</f>
        <v>#REF!</v>
      </c>
      <c r="L8" s="55" t="e">
        <f>L93+L88+L83+L72+L65+L55+L44+L39+L29+L10</f>
        <v>#REF!</v>
      </c>
      <c r="M8" s="59" t="e">
        <f>M93+M88+M83+M72+M65+M55+M44+M39+M29+M10</f>
        <v>#REF!</v>
      </c>
      <c r="N8" s="15"/>
    </row>
    <row r="9" spans="1:18" ht="3.95" customHeight="1" x14ac:dyDescent="0.2">
      <c r="A9" s="7"/>
      <c r="B9" s="65"/>
      <c r="C9" s="65"/>
      <c r="D9" s="11"/>
      <c r="E9" s="11"/>
      <c r="F9" s="65"/>
      <c r="G9" s="65"/>
      <c r="H9" s="65"/>
      <c r="I9" s="65"/>
      <c r="J9" s="65"/>
      <c r="K9" s="65"/>
      <c r="L9" s="65"/>
      <c r="M9" s="7"/>
    </row>
    <row r="10" spans="1:18" s="10" customFormat="1" ht="15.95" customHeight="1" x14ac:dyDescent="0.25">
      <c r="A10" s="126" t="s">
        <v>13</v>
      </c>
      <c r="B10" s="127"/>
      <c r="C10" s="128" t="s">
        <v>46</v>
      </c>
      <c r="D10" s="128"/>
      <c r="E10" s="128"/>
      <c r="F10" s="12"/>
      <c r="G10" s="13"/>
      <c r="H10" s="13"/>
      <c r="I10" s="13"/>
      <c r="J10" s="60" t="e">
        <f>M10/M8</f>
        <v>#REF!</v>
      </c>
      <c r="K10" s="14" t="e">
        <f>K11+K17+K23</f>
        <v>#REF!</v>
      </c>
      <c r="L10" s="14" t="e">
        <f t="shared" ref="L10:M10" si="0">L11+L17+L23</f>
        <v>#REF!</v>
      </c>
      <c r="M10" s="14" t="e">
        <f t="shared" si="0"/>
        <v>#REF!</v>
      </c>
      <c r="N10" s="15"/>
    </row>
    <row r="11" spans="1:18" s="10" customFormat="1" ht="15.95" customHeight="1" x14ac:dyDescent="0.25">
      <c r="A11" s="16"/>
      <c r="B11" s="17" t="s">
        <v>63</v>
      </c>
      <c r="C11" s="129" t="s">
        <v>77</v>
      </c>
      <c r="D11" s="129"/>
      <c r="E11" s="129"/>
      <c r="F11" s="18"/>
      <c r="G11" s="61" t="e">
        <f>M11/M10</f>
        <v>#REF!</v>
      </c>
      <c r="H11" s="19"/>
      <c r="I11" s="19"/>
      <c r="J11" s="19"/>
      <c r="K11" s="27" t="e">
        <f>SUM(K12:K16)</f>
        <v>#REF!</v>
      </c>
      <c r="L11" s="27" t="e">
        <f>SUM(L12:L16)</f>
        <v>#REF!</v>
      </c>
      <c r="M11" s="28" t="e">
        <f>SUM(M12:M16)</f>
        <v>#REF!</v>
      </c>
      <c r="N11" s="15"/>
    </row>
    <row r="12" spans="1:18" s="10" customFormat="1" ht="15" customHeight="1" x14ac:dyDescent="0.25">
      <c r="A12" s="20"/>
      <c r="B12" s="21" t="s">
        <v>78</v>
      </c>
      <c r="C12" s="148" t="s">
        <v>82</v>
      </c>
      <c r="D12" s="148"/>
      <c r="E12" s="148"/>
      <c r="F12" s="22" t="s">
        <v>43</v>
      </c>
      <c r="G12" s="1">
        <v>1</v>
      </c>
      <c r="H12" s="1" t="e">
        <f>I12+J12</f>
        <v>#REF!</v>
      </c>
      <c r="I12" s="1" t="e">
        <f>#REF!</f>
        <v>#REF!</v>
      </c>
      <c r="J12" s="1" t="e">
        <f>#REF!</f>
        <v>#REF!</v>
      </c>
      <c r="K12" s="23" t="e">
        <f>I12*G12</f>
        <v>#REF!</v>
      </c>
      <c r="L12" s="1" t="e">
        <f>J12*G12</f>
        <v>#REF!</v>
      </c>
      <c r="M12" s="24" t="e">
        <f>L12+K12</f>
        <v>#REF!</v>
      </c>
      <c r="N12" s="15"/>
    </row>
    <row r="13" spans="1:18" s="10" customFormat="1" ht="15" customHeight="1" x14ac:dyDescent="0.25">
      <c r="A13" s="20"/>
      <c r="B13" s="21" t="s">
        <v>79</v>
      </c>
      <c r="C13" s="148" t="s">
        <v>165</v>
      </c>
      <c r="D13" s="148"/>
      <c r="E13" s="148"/>
      <c r="F13" s="22" t="s">
        <v>43</v>
      </c>
      <c r="G13" s="1">
        <v>1</v>
      </c>
      <c r="H13" s="1" t="e">
        <f t="shared" ref="H13:H28" si="1">I13+J13</f>
        <v>#REF!</v>
      </c>
      <c r="I13" s="1" t="e">
        <f>#REF!</f>
        <v>#REF!</v>
      </c>
      <c r="J13" s="1"/>
      <c r="K13" s="23" t="e">
        <f t="shared" ref="K13:K28" si="2">I13*G13</f>
        <v>#REF!</v>
      </c>
      <c r="L13" s="1">
        <f t="shared" ref="L13:L28" si="3">J13*G13</f>
        <v>0</v>
      </c>
      <c r="M13" s="24" t="e">
        <f t="shared" ref="M13:M28" si="4">L13+K13</f>
        <v>#REF!</v>
      </c>
      <c r="N13" s="15"/>
    </row>
    <row r="14" spans="1:18" s="10" customFormat="1" ht="15" customHeight="1" x14ac:dyDescent="0.25">
      <c r="A14" s="20"/>
      <c r="B14" s="21" t="s">
        <v>80</v>
      </c>
      <c r="C14" s="148" t="s">
        <v>166</v>
      </c>
      <c r="D14" s="148"/>
      <c r="E14" s="67"/>
      <c r="F14" s="22" t="s">
        <v>43</v>
      </c>
      <c r="G14" s="1">
        <v>1</v>
      </c>
      <c r="H14" s="1" t="e">
        <f t="shared" si="1"/>
        <v>#REF!</v>
      </c>
      <c r="I14" s="1" t="e">
        <f>#REF!</f>
        <v>#REF!</v>
      </c>
      <c r="J14" s="1"/>
      <c r="K14" s="23" t="e">
        <f t="shared" si="2"/>
        <v>#REF!</v>
      </c>
      <c r="L14" s="1">
        <f t="shared" si="3"/>
        <v>0</v>
      </c>
      <c r="M14" s="24" t="e">
        <f t="shared" si="4"/>
        <v>#REF!</v>
      </c>
      <c r="N14" s="15"/>
    </row>
    <row r="15" spans="1:18" s="10" customFormat="1" ht="15" customHeight="1" x14ac:dyDescent="0.25">
      <c r="A15" s="20"/>
      <c r="B15" s="21" t="s">
        <v>81</v>
      </c>
      <c r="C15" s="148" t="s">
        <v>167</v>
      </c>
      <c r="D15" s="148"/>
      <c r="E15" s="67"/>
      <c r="F15" s="22" t="s">
        <v>43</v>
      </c>
      <c r="G15" s="1">
        <v>1</v>
      </c>
      <c r="H15" s="1" t="e">
        <f t="shared" si="1"/>
        <v>#REF!</v>
      </c>
      <c r="I15" s="1" t="e">
        <f>#REF!</f>
        <v>#REF!</v>
      </c>
      <c r="J15" s="1"/>
      <c r="K15" s="23" t="e">
        <f t="shared" si="2"/>
        <v>#REF!</v>
      </c>
      <c r="L15" s="1">
        <f t="shared" si="3"/>
        <v>0</v>
      </c>
      <c r="M15" s="24" t="e">
        <f t="shared" si="4"/>
        <v>#REF!</v>
      </c>
      <c r="N15" s="15"/>
    </row>
    <row r="16" spans="1:18" s="10" customFormat="1" ht="15" customHeight="1" x14ac:dyDescent="0.25">
      <c r="A16" s="20"/>
      <c r="B16" s="21"/>
      <c r="C16" s="149"/>
      <c r="D16" s="148"/>
      <c r="E16" s="67"/>
      <c r="F16" s="22"/>
      <c r="G16" s="1"/>
      <c r="H16" s="1">
        <f t="shared" si="1"/>
        <v>0</v>
      </c>
      <c r="I16" s="1"/>
      <c r="J16" s="1"/>
      <c r="K16" s="23">
        <f t="shared" si="2"/>
        <v>0</v>
      </c>
      <c r="L16" s="1">
        <f t="shared" si="3"/>
        <v>0</v>
      </c>
      <c r="M16" s="24">
        <f t="shared" si="4"/>
        <v>0</v>
      </c>
      <c r="N16" s="15"/>
    </row>
    <row r="17" spans="1:14" s="10" customFormat="1" ht="15.95" customHeight="1" x14ac:dyDescent="0.25">
      <c r="A17" s="16"/>
      <c r="B17" s="17" t="s">
        <v>67</v>
      </c>
      <c r="C17" s="129" t="s">
        <v>47</v>
      </c>
      <c r="D17" s="129"/>
      <c r="E17" s="129"/>
      <c r="F17" s="18"/>
      <c r="G17" s="61" t="e">
        <f>M17/M10</f>
        <v>#REF!</v>
      </c>
      <c r="H17" s="19"/>
      <c r="I17" s="19"/>
      <c r="J17" s="19"/>
      <c r="K17" s="27" t="e">
        <f>SUM(K18:K22)</f>
        <v>#REF!</v>
      </c>
      <c r="L17" s="27" t="e">
        <f t="shared" ref="L17:M17" si="5">SUM(L18:L22)</f>
        <v>#REF!</v>
      </c>
      <c r="M17" s="28" t="e">
        <f t="shared" si="5"/>
        <v>#REF!</v>
      </c>
      <c r="N17" s="15"/>
    </row>
    <row r="18" spans="1:14" s="10" customFormat="1" ht="15" customHeight="1" x14ac:dyDescent="0.25">
      <c r="A18" s="20"/>
      <c r="B18" s="21" t="s">
        <v>83</v>
      </c>
      <c r="C18" s="148" t="s">
        <v>123</v>
      </c>
      <c r="D18" s="148"/>
      <c r="E18" s="148"/>
      <c r="F18" s="22" t="s">
        <v>43</v>
      </c>
      <c r="G18" s="1">
        <v>0.6</v>
      </c>
      <c r="H18" s="1" t="e">
        <f t="shared" si="1"/>
        <v>#REF!</v>
      </c>
      <c r="I18" s="1" t="e">
        <f>#REF!</f>
        <v>#REF!</v>
      </c>
      <c r="J18" s="1" t="e">
        <f>#REF!</f>
        <v>#REF!</v>
      </c>
      <c r="K18" s="23" t="e">
        <f t="shared" si="2"/>
        <v>#REF!</v>
      </c>
      <c r="L18" s="1" t="e">
        <f t="shared" si="3"/>
        <v>#REF!</v>
      </c>
      <c r="M18" s="24" t="e">
        <f t="shared" si="4"/>
        <v>#REF!</v>
      </c>
      <c r="N18" s="15"/>
    </row>
    <row r="19" spans="1:14" s="10" customFormat="1" ht="15" customHeight="1" x14ac:dyDescent="0.25">
      <c r="A19" s="20"/>
      <c r="B19" s="21" t="s">
        <v>85</v>
      </c>
      <c r="C19" s="148" t="s">
        <v>189</v>
      </c>
      <c r="D19" s="148"/>
      <c r="E19" s="148"/>
      <c r="F19" s="22" t="s">
        <v>43</v>
      </c>
      <c r="G19" s="1">
        <v>1</v>
      </c>
      <c r="H19" s="1" t="e">
        <f t="shared" si="1"/>
        <v>#REF!</v>
      </c>
      <c r="I19" s="1" t="e">
        <f>#REF!</f>
        <v>#REF!</v>
      </c>
      <c r="J19" s="1" t="e">
        <f>#REF!</f>
        <v>#REF!</v>
      </c>
      <c r="K19" s="23" t="e">
        <f t="shared" si="2"/>
        <v>#REF!</v>
      </c>
      <c r="L19" s="1" t="e">
        <f t="shared" si="3"/>
        <v>#REF!</v>
      </c>
      <c r="M19" s="24" t="e">
        <f t="shared" si="4"/>
        <v>#REF!</v>
      </c>
    </row>
    <row r="20" spans="1:14" s="10" customFormat="1" ht="15" customHeight="1" x14ac:dyDescent="0.25">
      <c r="A20" s="20"/>
      <c r="B20" s="21" t="s">
        <v>185</v>
      </c>
      <c r="C20" s="148" t="s">
        <v>190</v>
      </c>
      <c r="D20" s="148"/>
      <c r="E20" s="67"/>
      <c r="F20" s="22" t="s">
        <v>42</v>
      </c>
      <c r="G20" s="1">
        <v>78</v>
      </c>
      <c r="H20" s="1" t="e">
        <f t="shared" si="1"/>
        <v>#REF!</v>
      </c>
      <c r="I20" s="1" t="e">
        <f>#REF!</f>
        <v>#REF!</v>
      </c>
      <c r="J20" s="1" t="e">
        <f>#REF!</f>
        <v>#REF!</v>
      </c>
      <c r="K20" s="23" t="e">
        <f t="shared" si="2"/>
        <v>#REF!</v>
      </c>
      <c r="L20" s="1" t="e">
        <f t="shared" si="3"/>
        <v>#REF!</v>
      </c>
      <c r="M20" s="24" t="e">
        <f t="shared" si="4"/>
        <v>#REF!</v>
      </c>
    </row>
    <row r="21" spans="1:14" s="10" customFormat="1" ht="15" customHeight="1" x14ac:dyDescent="0.25">
      <c r="A21" s="20"/>
      <c r="B21" s="21" t="s">
        <v>186</v>
      </c>
      <c r="C21" s="148" t="s">
        <v>124</v>
      </c>
      <c r="D21" s="148"/>
      <c r="E21" s="67"/>
      <c r="F21" s="22" t="s">
        <v>42</v>
      </c>
      <c r="G21" s="1">
        <v>200</v>
      </c>
      <c r="H21" s="1" t="e">
        <f t="shared" si="1"/>
        <v>#REF!</v>
      </c>
      <c r="I21" s="1" t="e">
        <f>#REF!</f>
        <v>#REF!</v>
      </c>
      <c r="J21" s="1" t="e">
        <f>#REF!</f>
        <v>#REF!</v>
      </c>
      <c r="K21" s="23" t="e">
        <f t="shared" si="2"/>
        <v>#REF!</v>
      </c>
      <c r="L21" s="1" t="e">
        <f t="shared" si="3"/>
        <v>#REF!</v>
      </c>
      <c r="M21" s="24" t="e">
        <f t="shared" si="4"/>
        <v>#REF!</v>
      </c>
      <c r="N21" s="15"/>
    </row>
    <row r="22" spans="1:14" s="10" customFormat="1" ht="15" customHeight="1" x14ac:dyDescent="0.25">
      <c r="A22" s="20"/>
      <c r="B22" s="21"/>
      <c r="C22" s="149"/>
      <c r="D22" s="148"/>
      <c r="E22" s="67"/>
      <c r="F22" s="22"/>
      <c r="G22" s="1"/>
      <c r="H22" s="1">
        <f t="shared" si="1"/>
        <v>0</v>
      </c>
      <c r="I22" s="1"/>
      <c r="J22" s="1"/>
      <c r="K22" s="23">
        <f t="shared" si="2"/>
        <v>0</v>
      </c>
      <c r="L22" s="1">
        <f t="shared" si="3"/>
        <v>0</v>
      </c>
      <c r="M22" s="24">
        <f t="shared" si="4"/>
        <v>0</v>
      </c>
      <c r="N22" s="15"/>
    </row>
    <row r="23" spans="1:14" s="10" customFormat="1" ht="15.95" customHeight="1" x14ac:dyDescent="0.25">
      <c r="A23" s="16"/>
      <c r="B23" s="17" t="s">
        <v>70</v>
      </c>
      <c r="C23" s="129" t="s">
        <v>86</v>
      </c>
      <c r="D23" s="129"/>
      <c r="E23" s="129"/>
      <c r="F23" s="18"/>
      <c r="G23" s="61" t="e">
        <f>M23/M10</f>
        <v>#REF!</v>
      </c>
      <c r="H23" s="19"/>
      <c r="I23" s="19"/>
      <c r="J23" s="19"/>
      <c r="K23" s="27" t="e">
        <f>SUM(K24:K28)</f>
        <v>#REF!</v>
      </c>
      <c r="L23" s="27" t="e">
        <f t="shared" ref="L23:M23" si="6">SUM(L24:L28)</f>
        <v>#REF!</v>
      </c>
      <c r="M23" s="28" t="e">
        <f t="shared" si="6"/>
        <v>#REF!</v>
      </c>
      <c r="N23" s="15"/>
    </row>
    <row r="24" spans="1:14" s="10" customFormat="1" ht="15" customHeight="1" x14ac:dyDescent="0.25">
      <c r="A24" s="20"/>
      <c r="B24" s="21" t="s">
        <v>87</v>
      </c>
      <c r="C24" s="148" t="s">
        <v>89</v>
      </c>
      <c r="D24" s="148"/>
      <c r="E24" s="148"/>
      <c r="F24" s="22" t="s">
        <v>42</v>
      </c>
      <c r="G24" s="1">
        <v>300</v>
      </c>
      <c r="H24" s="1" t="e">
        <f t="shared" si="1"/>
        <v>#REF!</v>
      </c>
      <c r="I24" s="1" t="e">
        <f>#REF!</f>
        <v>#REF!</v>
      </c>
      <c r="J24" s="1" t="e">
        <f>#REF!</f>
        <v>#REF!</v>
      </c>
      <c r="K24" s="23" t="e">
        <f t="shared" si="2"/>
        <v>#REF!</v>
      </c>
      <c r="L24" s="1" t="e">
        <f t="shared" si="3"/>
        <v>#REF!</v>
      </c>
      <c r="M24" s="24" t="e">
        <f t="shared" si="4"/>
        <v>#REF!</v>
      </c>
      <c r="N24" s="15"/>
    </row>
    <row r="25" spans="1:14" s="10" customFormat="1" ht="15" customHeight="1" x14ac:dyDescent="0.25">
      <c r="A25" s="20"/>
      <c r="B25" s="21" t="s">
        <v>88</v>
      </c>
      <c r="C25" s="148" t="s">
        <v>91</v>
      </c>
      <c r="D25" s="148"/>
      <c r="E25" s="148"/>
      <c r="F25" s="22" t="s">
        <v>41</v>
      </c>
      <c r="G25" s="1">
        <v>6</v>
      </c>
      <c r="H25" s="1" t="e">
        <f t="shared" si="1"/>
        <v>#REF!</v>
      </c>
      <c r="I25" s="1" t="e">
        <f>#REF!</f>
        <v>#REF!</v>
      </c>
      <c r="J25" s="1" t="e">
        <f>#REF!</f>
        <v>#REF!</v>
      </c>
      <c r="K25" s="23" t="e">
        <f t="shared" si="2"/>
        <v>#REF!</v>
      </c>
      <c r="L25" s="1" t="e">
        <f t="shared" si="3"/>
        <v>#REF!</v>
      </c>
      <c r="M25" s="24" t="e">
        <f t="shared" si="4"/>
        <v>#REF!</v>
      </c>
      <c r="N25" s="15"/>
    </row>
    <row r="26" spans="1:14" s="10" customFormat="1" ht="15" customHeight="1" x14ac:dyDescent="0.25">
      <c r="A26" s="20"/>
      <c r="B26" s="21" t="s">
        <v>157</v>
      </c>
      <c r="C26" s="148" t="s">
        <v>92</v>
      </c>
      <c r="D26" s="148"/>
      <c r="E26" s="67"/>
      <c r="F26" s="22" t="s">
        <v>41</v>
      </c>
      <c r="G26" s="1">
        <v>6</v>
      </c>
      <c r="H26" s="1" t="e">
        <f t="shared" si="1"/>
        <v>#REF!</v>
      </c>
      <c r="I26" s="1" t="e">
        <f>#REF!</f>
        <v>#REF!</v>
      </c>
      <c r="J26" s="1" t="e">
        <f>#REF!</f>
        <v>#REF!</v>
      </c>
      <c r="K26" s="23" t="e">
        <f t="shared" si="2"/>
        <v>#REF!</v>
      </c>
      <c r="L26" s="1" t="e">
        <f t="shared" si="3"/>
        <v>#REF!</v>
      </c>
      <c r="M26" s="24" t="e">
        <f t="shared" si="4"/>
        <v>#REF!</v>
      </c>
      <c r="N26" s="15"/>
    </row>
    <row r="27" spans="1:14" s="10" customFormat="1" ht="15" customHeight="1" x14ac:dyDescent="0.25">
      <c r="A27" s="20"/>
      <c r="B27" s="21" t="s">
        <v>158</v>
      </c>
      <c r="C27" s="148" t="s">
        <v>90</v>
      </c>
      <c r="D27" s="148"/>
      <c r="E27" s="67"/>
      <c r="F27" s="22" t="s">
        <v>42</v>
      </c>
      <c r="G27" s="1">
        <v>200</v>
      </c>
      <c r="H27" s="1" t="e">
        <f t="shared" si="1"/>
        <v>#REF!</v>
      </c>
      <c r="I27" s="1" t="e">
        <f>#REF!</f>
        <v>#REF!</v>
      </c>
      <c r="J27" s="1" t="e">
        <f>#REF!</f>
        <v>#REF!</v>
      </c>
      <c r="K27" s="23" t="e">
        <f t="shared" si="2"/>
        <v>#REF!</v>
      </c>
      <c r="L27" s="1" t="e">
        <f t="shared" si="3"/>
        <v>#REF!</v>
      </c>
      <c r="M27" s="24" t="e">
        <f t="shared" si="4"/>
        <v>#REF!</v>
      </c>
      <c r="N27" s="15"/>
    </row>
    <row r="28" spans="1:14" s="10" customFormat="1" ht="15" customHeight="1" x14ac:dyDescent="0.25">
      <c r="A28" s="20"/>
      <c r="B28" s="21"/>
      <c r="C28" s="148"/>
      <c r="D28" s="148"/>
      <c r="E28" s="67"/>
      <c r="F28" s="22"/>
      <c r="G28" s="1"/>
      <c r="H28" s="1">
        <f t="shared" si="1"/>
        <v>0</v>
      </c>
      <c r="I28" s="1"/>
      <c r="J28" s="1"/>
      <c r="K28" s="23">
        <f t="shared" si="2"/>
        <v>0</v>
      </c>
      <c r="L28" s="1">
        <f t="shared" si="3"/>
        <v>0</v>
      </c>
      <c r="M28" s="24">
        <f t="shared" si="4"/>
        <v>0</v>
      </c>
      <c r="N28" s="15"/>
    </row>
    <row r="29" spans="1:14" s="10" customFormat="1" ht="15.95" customHeight="1" x14ac:dyDescent="0.25">
      <c r="A29" s="145" t="s">
        <v>14</v>
      </c>
      <c r="B29" s="146"/>
      <c r="C29" s="147" t="s">
        <v>160</v>
      </c>
      <c r="D29" s="147"/>
      <c r="E29" s="147"/>
      <c r="F29" s="29"/>
      <c r="G29" s="30"/>
      <c r="H29" s="30"/>
      <c r="I29" s="30"/>
      <c r="J29" s="62" t="e">
        <f>M29/M8</f>
        <v>#REF!</v>
      </c>
      <c r="K29" s="31" t="e">
        <f>SUM(K30:K38)</f>
        <v>#REF!</v>
      </c>
      <c r="L29" s="31" t="e">
        <f t="shared" ref="L29:M29" si="7">SUM(L30:L38)</f>
        <v>#REF!</v>
      </c>
      <c r="M29" s="31" t="e">
        <f t="shared" si="7"/>
        <v>#REF!</v>
      </c>
      <c r="N29" s="15"/>
    </row>
    <row r="30" spans="1:14" s="10" customFormat="1" ht="15" customHeight="1" x14ac:dyDescent="0.25">
      <c r="A30" s="32"/>
      <c r="B30" s="33" t="s">
        <v>15</v>
      </c>
      <c r="C30" s="150" t="s">
        <v>169</v>
      </c>
      <c r="D30" s="148"/>
      <c r="E30" s="151"/>
      <c r="F30" s="25" t="s">
        <v>53</v>
      </c>
      <c r="G30" s="26">
        <v>32</v>
      </c>
      <c r="H30" s="1" t="e">
        <f t="shared" ref="H30:H38" si="8">I30+J30</f>
        <v>#REF!</v>
      </c>
      <c r="I30" s="26" t="e">
        <f>#REF!</f>
        <v>#REF!</v>
      </c>
      <c r="J30" s="26" t="e">
        <f>#REF!</f>
        <v>#REF!</v>
      </c>
      <c r="K30" s="23" t="e">
        <f t="shared" ref="K30:K38" si="9">I30*G30</f>
        <v>#REF!</v>
      </c>
      <c r="L30" s="1" t="e">
        <f t="shared" ref="L30:L38" si="10">J30*G30</f>
        <v>#REF!</v>
      </c>
      <c r="M30" s="24" t="e">
        <f t="shared" ref="M30:M38" si="11">L30+K30</f>
        <v>#REF!</v>
      </c>
      <c r="N30" s="15"/>
    </row>
    <row r="31" spans="1:14" s="10" customFormat="1" ht="15" customHeight="1" x14ac:dyDescent="0.25">
      <c r="A31" s="32"/>
      <c r="B31" s="33" t="s">
        <v>48</v>
      </c>
      <c r="C31" s="150" t="s">
        <v>93</v>
      </c>
      <c r="D31" s="148"/>
      <c r="E31" s="151"/>
      <c r="F31" s="25" t="s">
        <v>41</v>
      </c>
      <c r="G31" s="26">
        <v>1.5</v>
      </c>
      <c r="H31" s="1" t="e">
        <f t="shared" si="8"/>
        <v>#REF!</v>
      </c>
      <c r="I31" s="26" t="e">
        <f>#REF!</f>
        <v>#REF!</v>
      </c>
      <c r="J31" s="26" t="e">
        <f>#REF!</f>
        <v>#REF!</v>
      </c>
      <c r="K31" s="23" t="e">
        <f t="shared" si="9"/>
        <v>#REF!</v>
      </c>
      <c r="L31" s="1" t="e">
        <f t="shared" si="10"/>
        <v>#REF!</v>
      </c>
      <c r="M31" s="24" t="e">
        <f t="shared" si="11"/>
        <v>#REF!</v>
      </c>
      <c r="N31" s="15"/>
    </row>
    <row r="32" spans="1:14" s="10" customFormat="1" ht="15" customHeight="1" x14ac:dyDescent="0.25">
      <c r="A32" s="32"/>
      <c r="B32" s="33" t="s">
        <v>99</v>
      </c>
      <c r="C32" s="150" t="s">
        <v>94</v>
      </c>
      <c r="D32" s="148"/>
      <c r="E32" s="151"/>
      <c r="F32" s="25" t="s">
        <v>42</v>
      </c>
      <c r="G32" s="26">
        <v>30</v>
      </c>
      <c r="H32" s="1" t="e">
        <f t="shared" si="8"/>
        <v>#REF!</v>
      </c>
      <c r="I32" s="26" t="e">
        <f>#REF!</f>
        <v>#REF!</v>
      </c>
      <c r="J32" s="26" t="e">
        <f>#REF!</f>
        <v>#REF!</v>
      </c>
      <c r="K32" s="23" t="e">
        <f t="shared" si="9"/>
        <v>#REF!</v>
      </c>
      <c r="L32" s="1" t="e">
        <f t="shared" si="10"/>
        <v>#REF!</v>
      </c>
      <c r="M32" s="24" t="e">
        <f t="shared" si="11"/>
        <v>#REF!</v>
      </c>
      <c r="N32" s="15"/>
    </row>
    <row r="33" spans="1:14" s="10" customFormat="1" ht="15" customHeight="1" x14ac:dyDescent="0.25">
      <c r="A33" s="32"/>
      <c r="B33" s="33" t="s">
        <v>100</v>
      </c>
      <c r="C33" s="150" t="s">
        <v>97</v>
      </c>
      <c r="D33" s="148"/>
      <c r="E33" s="151"/>
      <c r="F33" s="25" t="s">
        <v>42</v>
      </c>
      <c r="G33" s="26">
        <v>33</v>
      </c>
      <c r="H33" s="1" t="e">
        <f t="shared" si="8"/>
        <v>#REF!</v>
      </c>
      <c r="I33" s="26" t="e">
        <f>#REF!</f>
        <v>#REF!</v>
      </c>
      <c r="J33" s="26" t="e">
        <f>#REF!</f>
        <v>#REF!</v>
      </c>
      <c r="K33" s="23" t="e">
        <f t="shared" si="9"/>
        <v>#REF!</v>
      </c>
      <c r="L33" s="1" t="e">
        <f t="shared" si="10"/>
        <v>#REF!</v>
      </c>
      <c r="M33" s="24" t="e">
        <f t="shared" si="11"/>
        <v>#REF!</v>
      </c>
      <c r="N33" s="15"/>
    </row>
    <row r="34" spans="1:14" s="10" customFormat="1" ht="15" customHeight="1" x14ac:dyDescent="0.25">
      <c r="A34" s="32"/>
      <c r="B34" s="33" t="s">
        <v>101</v>
      </c>
      <c r="C34" s="150" t="s">
        <v>95</v>
      </c>
      <c r="D34" s="148"/>
      <c r="E34" s="151"/>
      <c r="F34" s="25" t="s">
        <v>41</v>
      </c>
      <c r="G34" s="26">
        <v>5.0999999999999996</v>
      </c>
      <c r="H34" s="1" t="e">
        <f t="shared" si="8"/>
        <v>#REF!</v>
      </c>
      <c r="I34" s="26" t="e">
        <f>#REF!</f>
        <v>#REF!</v>
      </c>
      <c r="J34" s="26" t="e">
        <f>#REF!</f>
        <v>#REF!</v>
      </c>
      <c r="K34" s="23" t="e">
        <f t="shared" si="9"/>
        <v>#REF!</v>
      </c>
      <c r="L34" s="1" t="e">
        <f t="shared" si="10"/>
        <v>#REF!</v>
      </c>
      <c r="M34" s="24" t="e">
        <f t="shared" si="11"/>
        <v>#REF!</v>
      </c>
      <c r="N34" s="15"/>
    </row>
    <row r="35" spans="1:14" s="10" customFormat="1" ht="15" customHeight="1" x14ac:dyDescent="0.25">
      <c r="A35" s="32"/>
      <c r="B35" s="33" t="s">
        <v>136</v>
      </c>
      <c r="C35" s="150" t="s">
        <v>171</v>
      </c>
      <c r="D35" s="148"/>
      <c r="E35" s="151"/>
      <c r="F35" s="25" t="s">
        <v>42</v>
      </c>
      <c r="G35" s="26">
        <v>30</v>
      </c>
      <c r="H35" s="1" t="e">
        <f t="shared" si="8"/>
        <v>#REF!</v>
      </c>
      <c r="I35" s="26" t="e">
        <f>#REF!</f>
        <v>#REF!</v>
      </c>
      <c r="J35" s="26" t="e">
        <f>#REF!</f>
        <v>#REF!</v>
      </c>
      <c r="K35" s="23" t="e">
        <f t="shared" si="9"/>
        <v>#REF!</v>
      </c>
      <c r="L35" s="1" t="e">
        <f t="shared" si="10"/>
        <v>#REF!</v>
      </c>
      <c r="M35" s="24" t="e">
        <f t="shared" si="11"/>
        <v>#REF!</v>
      </c>
      <c r="N35" s="15"/>
    </row>
    <row r="36" spans="1:14" s="10" customFormat="1" ht="15" customHeight="1" x14ac:dyDescent="0.25">
      <c r="A36" s="32"/>
      <c r="B36" s="33" t="s">
        <v>137</v>
      </c>
      <c r="C36" s="150" t="s">
        <v>96</v>
      </c>
      <c r="D36" s="148"/>
      <c r="E36" s="151"/>
      <c r="F36" s="25" t="s">
        <v>44</v>
      </c>
      <c r="G36" s="26">
        <v>12</v>
      </c>
      <c r="H36" s="1" t="e">
        <f t="shared" si="8"/>
        <v>#REF!</v>
      </c>
      <c r="I36" s="26" t="e">
        <f>#REF!</f>
        <v>#REF!</v>
      </c>
      <c r="J36" s="26" t="e">
        <f>#REF!</f>
        <v>#REF!</v>
      </c>
      <c r="K36" s="23" t="e">
        <f t="shared" si="9"/>
        <v>#REF!</v>
      </c>
      <c r="L36" s="1" t="e">
        <f t="shared" si="10"/>
        <v>#REF!</v>
      </c>
      <c r="M36" s="24" t="e">
        <f t="shared" si="11"/>
        <v>#REF!</v>
      </c>
      <c r="N36" s="15"/>
    </row>
    <row r="37" spans="1:14" s="10" customFormat="1" ht="15" customHeight="1" x14ac:dyDescent="0.25">
      <c r="A37" s="32"/>
      <c r="B37" s="33" t="s">
        <v>138</v>
      </c>
      <c r="C37" s="150" t="s">
        <v>98</v>
      </c>
      <c r="D37" s="148"/>
      <c r="E37" s="151"/>
      <c r="F37" s="25" t="s">
        <v>44</v>
      </c>
      <c r="G37" s="26">
        <v>32</v>
      </c>
      <c r="H37" s="1" t="e">
        <f t="shared" si="8"/>
        <v>#REF!</v>
      </c>
      <c r="I37" s="26" t="e">
        <f>#REF!</f>
        <v>#REF!</v>
      </c>
      <c r="J37" s="26" t="e">
        <f>#REF!</f>
        <v>#REF!</v>
      </c>
      <c r="K37" s="23" t="e">
        <f t="shared" si="9"/>
        <v>#REF!</v>
      </c>
      <c r="L37" s="1" t="e">
        <f t="shared" si="10"/>
        <v>#REF!</v>
      </c>
      <c r="M37" s="24" t="e">
        <f t="shared" si="11"/>
        <v>#REF!</v>
      </c>
      <c r="N37" s="15"/>
    </row>
    <row r="38" spans="1:14" s="10" customFormat="1" ht="15" customHeight="1" x14ac:dyDescent="0.25">
      <c r="A38" s="20"/>
      <c r="B38" s="21"/>
      <c r="C38" s="148"/>
      <c r="D38" s="148"/>
      <c r="E38" s="67"/>
      <c r="F38" s="22"/>
      <c r="G38" s="1"/>
      <c r="H38" s="1">
        <f t="shared" si="8"/>
        <v>0</v>
      </c>
      <c r="I38" s="1"/>
      <c r="J38" s="1"/>
      <c r="K38" s="23">
        <f t="shared" si="9"/>
        <v>0</v>
      </c>
      <c r="L38" s="1">
        <f t="shared" si="10"/>
        <v>0</v>
      </c>
      <c r="M38" s="24">
        <f t="shared" si="11"/>
        <v>0</v>
      </c>
      <c r="N38" s="15"/>
    </row>
    <row r="39" spans="1:14" s="10" customFormat="1" ht="15.95" customHeight="1" x14ac:dyDescent="0.25">
      <c r="A39" s="145" t="s">
        <v>16</v>
      </c>
      <c r="B39" s="146"/>
      <c r="C39" s="152" t="s">
        <v>49</v>
      </c>
      <c r="D39" s="152"/>
      <c r="E39" s="152"/>
      <c r="F39" s="29"/>
      <c r="G39" s="30"/>
      <c r="H39" s="30"/>
      <c r="I39" s="30"/>
      <c r="J39" s="62" t="e">
        <f>M39/M8</f>
        <v>#REF!</v>
      </c>
      <c r="K39" s="31" t="e">
        <f>SUM(K40:K43)</f>
        <v>#REF!</v>
      </c>
      <c r="L39" s="31" t="e">
        <f t="shared" ref="L39:M39" si="12">SUM(L40:L43)</f>
        <v>#REF!</v>
      </c>
      <c r="M39" s="31" t="e">
        <f t="shared" si="12"/>
        <v>#REF!</v>
      </c>
      <c r="N39" s="15"/>
    </row>
    <row r="40" spans="1:14" s="10" customFormat="1" ht="15" customHeight="1" x14ac:dyDescent="0.25">
      <c r="A40" s="32"/>
      <c r="B40" s="33" t="s">
        <v>71</v>
      </c>
      <c r="C40" s="150" t="s">
        <v>170</v>
      </c>
      <c r="D40" s="148"/>
      <c r="E40" s="151"/>
      <c r="F40" s="25" t="s">
        <v>42</v>
      </c>
      <c r="G40" s="26">
        <v>111.45</v>
      </c>
      <c r="H40" s="1" t="e">
        <f t="shared" ref="H40:H43" si="13">I40+J40</f>
        <v>#REF!</v>
      </c>
      <c r="I40" s="26" t="e">
        <f>#REF!</f>
        <v>#REF!</v>
      </c>
      <c r="J40" s="26" t="e">
        <f>#REF!</f>
        <v>#REF!</v>
      </c>
      <c r="K40" s="23" t="e">
        <f t="shared" ref="K40:K43" si="14">I40*G40</f>
        <v>#REF!</v>
      </c>
      <c r="L40" s="1" t="e">
        <f t="shared" ref="L40:L43" si="15">J40*G40</f>
        <v>#REF!</v>
      </c>
      <c r="M40" s="24" t="e">
        <f t="shared" ref="M40:M43" si="16">L40+K40</f>
        <v>#REF!</v>
      </c>
      <c r="N40" s="15"/>
    </row>
    <row r="41" spans="1:14" s="10" customFormat="1" ht="15" customHeight="1" x14ac:dyDescent="0.25">
      <c r="A41" s="32"/>
      <c r="B41" s="33" t="s">
        <v>17</v>
      </c>
      <c r="C41" s="150" t="s">
        <v>102</v>
      </c>
      <c r="D41" s="148"/>
      <c r="E41" s="151"/>
      <c r="F41" s="25" t="s">
        <v>42</v>
      </c>
      <c r="G41" s="26">
        <v>35</v>
      </c>
      <c r="H41" s="1" t="e">
        <f t="shared" si="13"/>
        <v>#REF!</v>
      </c>
      <c r="I41" s="26" t="e">
        <f>#REF!</f>
        <v>#REF!</v>
      </c>
      <c r="J41" s="26" t="e">
        <f>#REF!</f>
        <v>#REF!</v>
      </c>
      <c r="K41" s="23" t="e">
        <f t="shared" si="14"/>
        <v>#REF!</v>
      </c>
      <c r="L41" s="1" t="e">
        <f t="shared" si="15"/>
        <v>#REF!</v>
      </c>
      <c r="M41" s="24" t="e">
        <f t="shared" si="16"/>
        <v>#REF!</v>
      </c>
      <c r="N41" s="15"/>
    </row>
    <row r="42" spans="1:14" s="10" customFormat="1" ht="15" customHeight="1" x14ac:dyDescent="0.25">
      <c r="A42" s="32"/>
      <c r="B42" s="33" t="s">
        <v>19</v>
      </c>
      <c r="C42" s="150" t="s">
        <v>72</v>
      </c>
      <c r="D42" s="148"/>
      <c r="E42" s="151"/>
      <c r="F42" s="25" t="s">
        <v>41</v>
      </c>
      <c r="G42" s="26">
        <v>35</v>
      </c>
      <c r="H42" s="1" t="e">
        <f t="shared" si="13"/>
        <v>#REF!</v>
      </c>
      <c r="I42" s="26" t="e">
        <f>#REF!</f>
        <v>#REF!</v>
      </c>
      <c r="J42" s="26" t="e">
        <f>#REF!</f>
        <v>#REF!</v>
      </c>
      <c r="K42" s="23" t="e">
        <f t="shared" si="14"/>
        <v>#REF!</v>
      </c>
      <c r="L42" s="1" t="e">
        <f t="shared" si="15"/>
        <v>#REF!</v>
      </c>
      <c r="M42" s="24" t="e">
        <f t="shared" si="16"/>
        <v>#REF!</v>
      </c>
      <c r="N42" s="15"/>
    </row>
    <row r="43" spans="1:14" s="10" customFormat="1" ht="15" customHeight="1" x14ac:dyDescent="0.25">
      <c r="A43" s="20"/>
      <c r="B43" s="21"/>
      <c r="C43" s="148"/>
      <c r="D43" s="148"/>
      <c r="E43" s="67"/>
      <c r="F43" s="22"/>
      <c r="G43" s="1"/>
      <c r="H43" s="1">
        <f t="shared" si="13"/>
        <v>0</v>
      </c>
      <c r="I43" s="1"/>
      <c r="J43" s="1"/>
      <c r="K43" s="23">
        <f t="shared" si="14"/>
        <v>0</v>
      </c>
      <c r="L43" s="1">
        <f t="shared" si="15"/>
        <v>0</v>
      </c>
      <c r="M43" s="24">
        <f t="shared" si="16"/>
        <v>0</v>
      </c>
      <c r="N43" s="15"/>
    </row>
    <row r="44" spans="1:14" s="10" customFormat="1" ht="15.95" customHeight="1" x14ac:dyDescent="0.25">
      <c r="A44" s="145" t="s">
        <v>21</v>
      </c>
      <c r="B44" s="146"/>
      <c r="C44" s="152" t="s">
        <v>20</v>
      </c>
      <c r="D44" s="152"/>
      <c r="E44" s="152"/>
      <c r="F44" s="29"/>
      <c r="G44" s="30"/>
      <c r="H44" s="30"/>
      <c r="I44" s="30"/>
      <c r="J44" s="62" t="e">
        <f>M44/M8</f>
        <v>#REF!</v>
      </c>
      <c r="K44" s="31" t="e">
        <f>SUM(K45:K54)</f>
        <v>#REF!</v>
      </c>
      <c r="L44" s="31" t="e">
        <f t="shared" ref="L44:M44" si="17">SUM(L45:L54)</f>
        <v>#REF!</v>
      </c>
      <c r="M44" s="31" t="e">
        <f t="shared" si="17"/>
        <v>#REF!</v>
      </c>
      <c r="N44" s="15"/>
    </row>
    <row r="45" spans="1:14" s="10" customFormat="1" ht="15" customHeight="1" x14ac:dyDescent="0.25">
      <c r="A45" s="32"/>
      <c r="B45" s="33" t="s">
        <v>22</v>
      </c>
      <c r="C45" s="150" t="s">
        <v>75</v>
      </c>
      <c r="D45" s="148"/>
      <c r="E45" s="151"/>
      <c r="F45" s="25" t="s">
        <v>42</v>
      </c>
      <c r="G45" s="26">
        <v>10.25</v>
      </c>
      <c r="H45" s="1" t="e">
        <f t="shared" ref="H45:H64" si="18">I45+J45</f>
        <v>#REF!</v>
      </c>
      <c r="I45" s="26" t="e">
        <f>#REF!</f>
        <v>#REF!</v>
      </c>
      <c r="J45" s="26" t="e">
        <f>#REF!</f>
        <v>#REF!</v>
      </c>
      <c r="K45" s="23" t="e">
        <f t="shared" ref="K45:K64" si="19">I45*G45</f>
        <v>#REF!</v>
      </c>
      <c r="L45" s="1" t="e">
        <f t="shared" ref="L45:L64" si="20">J45*G45</f>
        <v>#REF!</v>
      </c>
      <c r="M45" s="24" t="e">
        <f t="shared" ref="M45:M64" si="21">L45+K45</f>
        <v>#REF!</v>
      </c>
      <c r="N45" s="15"/>
    </row>
    <row r="46" spans="1:14" s="10" customFormat="1" ht="15" customHeight="1" x14ac:dyDescent="0.25">
      <c r="A46" s="32"/>
      <c r="B46" s="33" t="s">
        <v>50</v>
      </c>
      <c r="C46" s="150" t="s">
        <v>103</v>
      </c>
      <c r="D46" s="148"/>
      <c r="E46" s="151"/>
      <c r="F46" s="25" t="s">
        <v>42</v>
      </c>
      <c r="G46" s="26">
        <v>10.25</v>
      </c>
      <c r="H46" s="1" t="e">
        <f t="shared" si="18"/>
        <v>#REF!</v>
      </c>
      <c r="I46" s="26" t="e">
        <f>#REF!</f>
        <v>#REF!</v>
      </c>
      <c r="J46" s="26" t="e">
        <f>#REF!</f>
        <v>#REF!</v>
      </c>
      <c r="K46" s="23" t="e">
        <f t="shared" si="19"/>
        <v>#REF!</v>
      </c>
      <c r="L46" s="1" t="e">
        <f t="shared" si="20"/>
        <v>#REF!</v>
      </c>
      <c r="M46" s="24" t="e">
        <f t="shared" si="21"/>
        <v>#REF!</v>
      </c>
      <c r="N46" s="15"/>
    </row>
    <row r="47" spans="1:14" s="10" customFormat="1" ht="15" customHeight="1" x14ac:dyDescent="0.25">
      <c r="A47" s="32"/>
      <c r="B47" s="33" t="s">
        <v>51</v>
      </c>
      <c r="C47" s="150" t="s">
        <v>69</v>
      </c>
      <c r="D47" s="148"/>
      <c r="E47" s="151"/>
      <c r="F47" s="25" t="s">
        <v>42</v>
      </c>
      <c r="G47" s="26">
        <v>3.8</v>
      </c>
      <c r="H47" s="1" t="e">
        <f t="shared" si="18"/>
        <v>#REF!</v>
      </c>
      <c r="I47" s="26" t="e">
        <f>#REF!</f>
        <v>#REF!</v>
      </c>
      <c r="J47" s="26" t="e">
        <f>#REF!</f>
        <v>#REF!</v>
      </c>
      <c r="K47" s="23" t="e">
        <f t="shared" si="19"/>
        <v>#REF!</v>
      </c>
      <c r="L47" s="1" t="e">
        <f t="shared" si="20"/>
        <v>#REF!</v>
      </c>
      <c r="M47" s="24" t="e">
        <f t="shared" si="21"/>
        <v>#REF!</v>
      </c>
      <c r="N47" s="15"/>
    </row>
    <row r="48" spans="1:14" s="10" customFormat="1" ht="15" customHeight="1" x14ac:dyDescent="0.25">
      <c r="A48" s="32"/>
      <c r="B48" s="33" t="s">
        <v>52</v>
      </c>
      <c r="C48" s="150" t="s">
        <v>104</v>
      </c>
      <c r="D48" s="148"/>
      <c r="E48" s="151"/>
      <c r="F48" s="25" t="s">
        <v>42</v>
      </c>
      <c r="G48" s="26">
        <v>3.6</v>
      </c>
      <c r="H48" s="1" t="e">
        <f t="shared" si="18"/>
        <v>#REF!</v>
      </c>
      <c r="I48" s="26" t="e">
        <f>#REF!</f>
        <v>#REF!</v>
      </c>
      <c r="J48" s="26" t="e">
        <f>#REF!</f>
        <v>#REF!</v>
      </c>
      <c r="K48" s="23" t="e">
        <f t="shared" si="19"/>
        <v>#REF!</v>
      </c>
      <c r="L48" s="1" t="e">
        <f t="shared" si="20"/>
        <v>#REF!</v>
      </c>
      <c r="M48" s="24" t="e">
        <f t="shared" si="21"/>
        <v>#REF!</v>
      </c>
      <c r="N48" s="15"/>
    </row>
    <row r="49" spans="1:14" s="10" customFormat="1" ht="15" customHeight="1" x14ac:dyDescent="0.25">
      <c r="A49" s="32"/>
      <c r="B49" s="33" t="s">
        <v>140</v>
      </c>
      <c r="C49" s="150" t="s">
        <v>172</v>
      </c>
      <c r="D49" s="148"/>
      <c r="E49" s="151"/>
      <c r="F49" s="25" t="s">
        <v>44</v>
      </c>
      <c r="G49" s="26">
        <v>28.4</v>
      </c>
      <c r="H49" s="1" t="e">
        <f t="shared" si="18"/>
        <v>#REF!</v>
      </c>
      <c r="I49" s="26" t="e">
        <f>#REF!</f>
        <v>#REF!</v>
      </c>
      <c r="J49" s="26" t="e">
        <f>#REF!</f>
        <v>#REF!</v>
      </c>
      <c r="K49" s="23" t="e">
        <f t="shared" si="19"/>
        <v>#REF!</v>
      </c>
      <c r="L49" s="1" t="e">
        <f t="shared" si="20"/>
        <v>#REF!</v>
      </c>
      <c r="M49" s="24" t="e">
        <f t="shared" si="21"/>
        <v>#REF!</v>
      </c>
      <c r="N49" s="15"/>
    </row>
    <row r="50" spans="1:14" s="10" customFormat="1" ht="15" customHeight="1" x14ac:dyDescent="0.25">
      <c r="A50" s="32"/>
      <c r="B50" s="33" t="s">
        <v>141</v>
      </c>
      <c r="C50" s="150" t="s">
        <v>105</v>
      </c>
      <c r="D50" s="148"/>
      <c r="E50" s="151"/>
      <c r="F50" s="25" t="s">
        <v>42</v>
      </c>
      <c r="G50" s="26">
        <v>3.6</v>
      </c>
      <c r="H50" s="1" t="e">
        <f t="shared" si="18"/>
        <v>#REF!</v>
      </c>
      <c r="I50" s="26" t="e">
        <f>#REF!</f>
        <v>#REF!</v>
      </c>
      <c r="J50" s="26" t="e">
        <f>#REF!</f>
        <v>#REF!</v>
      </c>
      <c r="K50" s="23" t="e">
        <f t="shared" si="19"/>
        <v>#REF!</v>
      </c>
      <c r="L50" s="1" t="e">
        <f t="shared" si="20"/>
        <v>#REF!</v>
      </c>
      <c r="M50" s="24" t="e">
        <f t="shared" si="21"/>
        <v>#REF!</v>
      </c>
      <c r="N50" s="15"/>
    </row>
    <row r="51" spans="1:14" s="10" customFormat="1" ht="15" customHeight="1" x14ac:dyDescent="0.25">
      <c r="A51" s="32"/>
      <c r="B51" s="33" t="s">
        <v>142</v>
      </c>
      <c r="C51" s="150" t="s">
        <v>108</v>
      </c>
      <c r="D51" s="148"/>
      <c r="E51" s="151"/>
      <c r="F51" s="25" t="s">
        <v>42</v>
      </c>
      <c r="G51" s="26">
        <v>10.25</v>
      </c>
      <c r="H51" s="1" t="e">
        <f t="shared" si="18"/>
        <v>#REF!</v>
      </c>
      <c r="I51" s="26" t="e">
        <f>#REF!</f>
        <v>#REF!</v>
      </c>
      <c r="J51" s="26" t="e">
        <f>#REF!</f>
        <v>#REF!</v>
      </c>
      <c r="K51" s="23" t="e">
        <f t="shared" si="19"/>
        <v>#REF!</v>
      </c>
      <c r="L51" s="1" t="e">
        <f t="shared" si="20"/>
        <v>#REF!</v>
      </c>
      <c r="M51" s="24" t="e">
        <f t="shared" si="21"/>
        <v>#REF!</v>
      </c>
      <c r="N51" s="15"/>
    </row>
    <row r="52" spans="1:14" s="10" customFormat="1" ht="15" customHeight="1" x14ac:dyDescent="0.25">
      <c r="A52" s="32"/>
      <c r="B52" s="33" t="s">
        <v>143</v>
      </c>
      <c r="C52" s="150" t="s">
        <v>107</v>
      </c>
      <c r="D52" s="148"/>
      <c r="E52" s="151"/>
      <c r="F52" s="25" t="s">
        <v>44</v>
      </c>
      <c r="G52" s="26">
        <v>13.15</v>
      </c>
      <c r="H52" s="1" t="e">
        <f t="shared" si="18"/>
        <v>#REF!</v>
      </c>
      <c r="I52" s="26" t="e">
        <f>#REF!</f>
        <v>#REF!</v>
      </c>
      <c r="J52" s="26" t="e">
        <f>#REF!</f>
        <v>#REF!</v>
      </c>
      <c r="K52" s="23" t="e">
        <f t="shared" si="19"/>
        <v>#REF!</v>
      </c>
      <c r="L52" s="1" t="e">
        <f t="shared" si="20"/>
        <v>#REF!</v>
      </c>
      <c r="M52" s="24" t="e">
        <f t="shared" si="21"/>
        <v>#REF!</v>
      </c>
      <c r="N52" s="15"/>
    </row>
    <row r="53" spans="1:14" s="10" customFormat="1" ht="15" customHeight="1" x14ac:dyDescent="0.25">
      <c r="A53" s="32"/>
      <c r="B53" s="33" t="s">
        <v>144</v>
      </c>
      <c r="C53" s="150" t="s">
        <v>106</v>
      </c>
      <c r="D53" s="148"/>
      <c r="E53" s="151"/>
      <c r="F53" s="25" t="s">
        <v>42</v>
      </c>
      <c r="G53" s="26">
        <v>0.6</v>
      </c>
      <c r="H53" s="1" t="e">
        <f t="shared" si="18"/>
        <v>#REF!</v>
      </c>
      <c r="I53" s="26" t="e">
        <f>#REF!</f>
        <v>#REF!</v>
      </c>
      <c r="J53" s="26" t="e">
        <f>#REF!</f>
        <v>#REF!</v>
      </c>
      <c r="K53" s="23" t="e">
        <f t="shared" si="19"/>
        <v>#REF!</v>
      </c>
      <c r="L53" s="1" t="e">
        <f t="shared" si="20"/>
        <v>#REF!</v>
      </c>
      <c r="M53" s="24" t="e">
        <f t="shared" si="21"/>
        <v>#REF!</v>
      </c>
      <c r="N53" s="15"/>
    </row>
    <row r="54" spans="1:14" s="10" customFormat="1" ht="15" customHeight="1" x14ac:dyDescent="0.25">
      <c r="A54" s="20"/>
      <c r="B54" s="21"/>
      <c r="C54" s="148"/>
      <c r="D54" s="148"/>
      <c r="E54" s="67"/>
      <c r="F54" s="22"/>
      <c r="G54" s="1"/>
      <c r="H54" s="1">
        <f t="shared" si="18"/>
        <v>0</v>
      </c>
      <c r="I54" s="1"/>
      <c r="J54" s="1"/>
      <c r="K54" s="23">
        <f t="shared" si="19"/>
        <v>0</v>
      </c>
      <c r="L54" s="1">
        <f t="shared" si="20"/>
        <v>0</v>
      </c>
      <c r="M54" s="24">
        <f t="shared" si="21"/>
        <v>0</v>
      </c>
      <c r="N54" s="15"/>
    </row>
    <row r="55" spans="1:14" s="10" customFormat="1" ht="15.95" customHeight="1" x14ac:dyDescent="0.25">
      <c r="A55" s="145" t="s">
        <v>23</v>
      </c>
      <c r="B55" s="146"/>
      <c r="C55" s="152" t="s">
        <v>173</v>
      </c>
      <c r="D55" s="152"/>
      <c r="E55" s="152"/>
      <c r="F55" s="29"/>
      <c r="G55" s="30"/>
      <c r="H55" s="30"/>
      <c r="I55" s="30"/>
      <c r="J55" s="62" t="e">
        <f>M55/M8</f>
        <v>#REF!</v>
      </c>
      <c r="K55" s="31" t="e">
        <f>SUM(K56:K64)</f>
        <v>#REF!</v>
      </c>
      <c r="L55" s="31" t="e">
        <f t="shared" ref="L55:M55" si="22">SUM(L56:L64)</f>
        <v>#REF!</v>
      </c>
      <c r="M55" s="31" t="e">
        <f t="shared" si="22"/>
        <v>#REF!</v>
      </c>
      <c r="N55" s="15"/>
    </row>
    <row r="56" spans="1:14" s="10" customFormat="1" ht="15" hidden="1" customHeight="1" x14ac:dyDescent="0.25">
      <c r="A56" s="34"/>
      <c r="B56" s="35" t="s">
        <v>24</v>
      </c>
      <c r="C56" s="150" t="s">
        <v>174</v>
      </c>
      <c r="D56" s="148"/>
      <c r="E56" s="151"/>
      <c r="F56" s="25" t="s">
        <v>42</v>
      </c>
      <c r="G56" s="26"/>
      <c r="H56" s="1" t="e">
        <f t="shared" si="18"/>
        <v>#REF!</v>
      </c>
      <c r="I56" s="26" t="e">
        <f>#REF!</f>
        <v>#REF!</v>
      </c>
      <c r="J56" s="26" t="e">
        <f>#REF!</f>
        <v>#REF!</v>
      </c>
      <c r="K56" s="23" t="e">
        <f t="shared" si="19"/>
        <v>#REF!</v>
      </c>
      <c r="L56" s="1" t="e">
        <f t="shared" si="20"/>
        <v>#REF!</v>
      </c>
      <c r="M56" s="24" t="e">
        <f t="shared" si="21"/>
        <v>#REF!</v>
      </c>
      <c r="N56" s="15"/>
    </row>
    <row r="57" spans="1:14" s="10" customFormat="1" ht="15" hidden="1" customHeight="1" x14ac:dyDescent="0.25">
      <c r="A57" s="34"/>
      <c r="B57" s="35" t="s">
        <v>25</v>
      </c>
      <c r="C57" s="150" t="s">
        <v>175</v>
      </c>
      <c r="D57" s="148"/>
      <c r="E57" s="151"/>
      <c r="F57" s="25" t="s">
        <v>42</v>
      </c>
      <c r="G57" s="26"/>
      <c r="H57" s="1" t="e">
        <f t="shared" si="18"/>
        <v>#REF!</v>
      </c>
      <c r="I57" s="26" t="e">
        <f>#REF!</f>
        <v>#REF!</v>
      </c>
      <c r="J57" s="26" t="e">
        <f>#REF!</f>
        <v>#REF!</v>
      </c>
      <c r="K57" s="23" t="e">
        <f t="shared" si="19"/>
        <v>#REF!</v>
      </c>
      <c r="L57" s="1" t="e">
        <f t="shared" si="20"/>
        <v>#REF!</v>
      </c>
      <c r="M57" s="24" t="e">
        <f t="shared" si="21"/>
        <v>#REF!</v>
      </c>
      <c r="N57" s="15"/>
    </row>
    <row r="58" spans="1:14" s="10" customFormat="1" ht="15" customHeight="1" x14ac:dyDescent="0.25">
      <c r="A58" s="34"/>
      <c r="B58" s="35" t="s">
        <v>24</v>
      </c>
      <c r="C58" s="150" t="s">
        <v>176</v>
      </c>
      <c r="D58" s="148"/>
      <c r="E58" s="151"/>
      <c r="F58" s="25" t="s">
        <v>44</v>
      </c>
      <c r="G58" s="26">
        <v>29.3</v>
      </c>
      <c r="H58" s="1" t="e">
        <f t="shared" si="18"/>
        <v>#REF!</v>
      </c>
      <c r="I58" s="26" t="e">
        <f>#REF!</f>
        <v>#REF!</v>
      </c>
      <c r="J58" s="26" t="e">
        <f>#REF!</f>
        <v>#REF!</v>
      </c>
      <c r="K58" s="23" t="e">
        <f t="shared" si="19"/>
        <v>#REF!</v>
      </c>
      <c r="L58" s="1" t="e">
        <f t="shared" si="20"/>
        <v>#REF!</v>
      </c>
      <c r="M58" s="24" t="e">
        <f t="shared" si="21"/>
        <v>#REF!</v>
      </c>
      <c r="N58" s="15"/>
    </row>
    <row r="59" spans="1:14" s="10" customFormat="1" ht="15" hidden="1" customHeight="1" x14ac:dyDescent="0.25">
      <c r="A59" s="34"/>
      <c r="B59" s="35" t="s">
        <v>73</v>
      </c>
      <c r="C59" s="150" t="s">
        <v>177</v>
      </c>
      <c r="D59" s="148"/>
      <c r="E59" s="151"/>
      <c r="F59" s="25" t="s">
        <v>44</v>
      </c>
      <c r="G59" s="26"/>
      <c r="H59" s="1" t="e">
        <f t="shared" si="18"/>
        <v>#REF!</v>
      </c>
      <c r="I59" s="26" t="e">
        <f>#REF!</f>
        <v>#REF!</v>
      </c>
      <c r="J59" s="26" t="e">
        <f>#REF!</f>
        <v>#REF!</v>
      </c>
      <c r="K59" s="23" t="e">
        <f t="shared" si="19"/>
        <v>#REF!</v>
      </c>
      <c r="L59" s="1" t="e">
        <f t="shared" si="20"/>
        <v>#REF!</v>
      </c>
      <c r="M59" s="24" t="e">
        <f t="shared" si="21"/>
        <v>#REF!</v>
      </c>
      <c r="N59" s="15"/>
    </row>
    <row r="60" spans="1:14" s="10" customFormat="1" ht="15" hidden="1" customHeight="1" x14ac:dyDescent="0.25">
      <c r="A60" s="34"/>
      <c r="B60" s="35" t="s">
        <v>161</v>
      </c>
      <c r="C60" s="150" t="s">
        <v>116</v>
      </c>
      <c r="D60" s="148"/>
      <c r="E60" s="151"/>
      <c r="F60" s="25" t="s">
        <v>44</v>
      </c>
      <c r="G60" s="26"/>
      <c r="H60" s="1" t="e">
        <f t="shared" si="18"/>
        <v>#REF!</v>
      </c>
      <c r="I60" s="26" t="e">
        <f>#REF!</f>
        <v>#REF!</v>
      </c>
      <c r="J60" s="26" t="e">
        <f>#REF!</f>
        <v>#REF!</v>
      </c>
      <c r="K60" s="23" t="e">
        <f t="shared" si="19"/>
        <v>#REF!</v>
      </c>
      <c r="L60" s="1" t="e">
        <f t="shared" si="20"/>
        <v>#REF!</v>
      </c>
      <c r="M60" s="24" t="e">
        <f t="shared" si="21"/>
        <v>#REF!</v>
      </c>
      <c r="N60" s="15"/>
    </row>
    <row r="61" spans="1:14" s="10" customFormat="1" ht="15" hidden="1" customHeight="1" x14ac:dyDescent="0.25">
      <c r="A61" s="34"/>
      <c r="B61" s="35" t="s">
        <v>162</v>
      </c>
      <c r="C61" s="150" t="s">
        <v>178</v>
      </c>
      <c r="D61" s="148"/>
      <c r="E61" s="151"/>
      <c r="F61" s="25" t="s">
        <v>5</v>
      </c>
      <c r="G61" s="26"/>
      <c r="H61" s="1">
        <f t="shared" si="18"/>
        <v>0</v>
      </c>
      <c r="I61" s="26"/>
      <c r="J61" s="26"/>
      <c r="K61" s="23">
        <f t="shared" si="19"/>
        <v>0</v>
      </c>
      <c r="L61" s="1">
        <f t="shared" si="20"/>
        <v>0</v>
      </c>
      <c r="M61" s="24">
        <f t="shared" si="21"/>
        <v>0</v>
      </c>
      <c r="N61" s="15"/>
    </row>
    <row r="62" spans="1:14" s="10" customFormat="1" ht="15" hidden="1" customHeight="1" x14ac:dyDescent="0.25">
      <c r="A62" s="34"/>
      <c r="B62" s="35" t="s">
        <v>163</v>
      </c>
      <c r="C62" s="150" t="s">
        <v>179</v>
      </c>
      <c r="D62" s="148"/>
      <c r="E62" s="151"/>
      <c r="F62" s="25" t="s">
        <v>5</v>
      </c>
      <c r="G62" s="26"/>
      <c r="H62" s="1">
        <f t="shared" si="18"/>
        <v>0</v>
      </c>
      <c r="I62" s="26"/>
      <c r="J62" s="26"/>
      <c r="K62" s="23">
        <f t="shared" si="19"/>
        <v>0</v>
      </c>
      <c r="L62" s="1">
        <f t="shared" si="20"/>
        <v>0</v>
      </c>
      <c r="M62" s="24">
        <f t="shared" si="21"/>
        <v>0</v>
      </c>
      <c r="N62" s="15"/>
    </row>
    <row r="63" spans="1:14" s="10" customFormat="1" ht="15" customHeight="1" x14ac:dyDescent="0.25">
      <c r="A63" s="34"/>
      <c r="B63" s="35" t="s">
        <v>25</v>
      </c>
      <c r="C63" s="150" t="s">
        <v>193</v>
      </c>
      <c r="D63" s="148"/>
      <c r="E63" s="151"/>
      <c r="F63" s="25" t="s">
        <v>42</v>
      </c>
      <c r="G63" s="26">
        <v>30</v>
      </c>
      <c r="H63" s="1" t="e">
        <f t="shared" si="18"/>
        <v>#REF!</v>
      </c>
      <c r="I63" s="26" t="e">
        <f>#REF!</f>
        <v>#REF!</v>
      </c>
      <c r="J63" s="26" t="e">
        <f>#REF!</f>
        <v>#REF!</v>
      </c>
      <c r="K63" s="23" t="e">
        <f t="shared" si="19"/>
        <v>#REF!</v>
      </c>
      <c r="L63" s="1" t="e">
        <f t="shared" si="20"/>
        <v>#REF!</v>
      </c>
      <c r="M63" s="24" t="e">
        <f t="shared" si="21"/>
        <v>#REF!</v>
      </c>
      <c r="N63" s="15"/>
    </row>
    <row r="64" spans="1:14" s="10" customFormat="1" ht="15" customHeight="1" x14ac:dyDescent="0.25">
      <c r="A64" s="20"/>
      <c r="B64" s="21"/>
      <c r="C64" s="148"/>
      <c r="D64" s="148"/>
      <c r="E64" s="67"/>
      <c r="F64" s="22"/>
      <c r="G64" s="1"/>
      <c r="H64" s="1">
        <f t="shared" si="18"/>
        <v>0</v>
      </c>
      <c r="I64" s="1"/>
      <c r="J64" s="1"/>
      <c r="K64" s="23">
        <f t="shared" si="19"/>
        <v>0</v>
      </c>
      <c r="L64" s="1">
        <f t="shared" si="20"/>
        <v>0</v>
      </c>
      <c r="M64" s="24">
        <f t="shared" si="21"/>
        <v>0</v>
      </c>
      <c r="N64" s="15"/>
    </row>
    <row r="65" spans="1:14" s="10" customFormat="1" ht="15.95" customHeight="1" x14ac:dyDescent="0.25">
      <c r="A65" s="153" t="s">
        <v>26</v>
      </c>
      <c r="B65" s="154"/>
      <c r="C65" s="152" t="s">
        <v>60</v>
      </c>
      <c r="D65" s="152"/>
      <c r="E65" s="152"/>
      <c r="F65" s="29"/>
      <c r="G65" s="30"/>
      <c r="H65" s="30"/>
      <c r="I65" s="30"/>
      <c r="J65" s="62" t="e">
        <f>M65/M8</f>
        <v>#REF!</v>
      </c>
      <c r="K65" s="31">
        <f>SUM(K66:K71)</f>
        <v>0</v>
      </c>
      <c r="L65" s="31" t="e">
        <f>SUM(L66:L71)</f>
        <v>#REF!</v>
      </c>
      <c r="M65" s="31" t="e">
        <f>SUM(M66:M71)</f>
        <v>#REF!</v>
      </c>
      <c r="N65" s="15"/>
    </row>
    <row r="66" spans="1:14" s="10" customFormat="1" ht="15" customHeight="1" x14ac:dyDescent="0.25">
      <c r="A66" s="34"/>
      <c r="B66" s="35" t="s">
        <v>45</v>
      </c>
      <c r="C66" s="150" t="s">
        <v>184</v>
      </c>
      <c r="D66" s="148"/>
      <c r="E66" s="151"/>
      <c r="F66" s="25" t="s">
        <v>5</v>
      </c>
      <c r="G66" s="26">
        <v>1</v>
      </c>
      <c r="H66" s="1" t="e">
        <f t="shared" ref="H66:H71" si="23">I66+J66</f>
        <v>#REF!</v>
      </c>
      <c r="I66" s="26"/>
      <c r="J66" s="26" t="e">
        <f>#REF!</f>
        <v>#REF!</v>
      </c>
      <c r="K66" s="23">
        <f t="shared" ref="K66:K71" si="24">I66*G66</f>
        <v>0</v>
      </c>
      <c r="L66" s="1" t="e">
        <f t="shared" ref="L66:L71" si="25">J66*G66</f>
        <v>#REF!</v>
      </c>
      <c r="M66" s="24" t="e">
        <f t="shared" ref="M66:M71" si="26">L66+K66</f>
        <v>#REF!</v>
      </c>
      <c r="N66" s="15"/>
    </row>
    <row r="67" spans="1:14" s="10" customFormat="1" ht="15" customHeight="1" x14ac:dyDescent="0.25">
      <c r="A67" s="34"/>
      <c r="B67" s="35" t="s">
        <v>61</v>
      </c>
      <c r="C67" s="150" t="s">
        <v>113</v>
      </c>
      <c r="D67" s="148"/>
      <c r="E67" s="151"/>
      <c r="F67" s="25" t="s">
        <v>5</v>
      </c>
      <c r="G67" s="26">
        <v>3</v>
      </c>
      <c r="H67" s="1" t="e">
        <f t="shared" si="23"/>
        <v>#REF!</v>
      </c>
      <c r="I67" s="26"/>
      <c r="J67" s="26" t="e">
        <f>#REF!</f>
        <v>#REF!</v>
      </c>
      <c r="K67" s="23">
        <f t="shared" si="24"/>
        <v>0</v>
      </c>
      <c r="L67" s="1" t="e">
        <f t="shared" si="25"/>
        <v>#REF!</v>
      </c>
      <c r="M67" s="24" t="e">
        <f t="shared" si="26"/>
        <v>#REF!</v>
      </c>
      <c r="N67" s="15"/>
    </row>
    <row r="68" spans="1:14" s="10" customFormat="1" ht="15" customHeight="1" x14ac:dyDescent="0.25">
      <c r="A68" s="34"/>
      <c r="B68" s="35" t="s">
        <v>62</v>
      </c>
      <c r="C68" s="150" t="s">
        <v>114</v>
      </c>
      <c r="D68" s="148"/>
      <c r="E68" s="151"/>
      <c r="F68" s="25" t="s">
        <v>5</v>
      </c>
      <c r="G68" s="26">
        <v>1</v>
      </c>
      <c r="H68" s="1" t="e">
        <f t="shared" si="23"/>
        <v>#REF!</v>
      </c>
      <c r="I68" s="26"/>
      <c r="J68" s="26" t="e">
        <f>#REF!</f>
        <v>#REF!</v>
      </c>
      <c r="K68" s="23">
        <f t="shared" si="24"/>
        <v>0</v>
      </c>
      <c r="L68" s="1" t="e">
        <f t="shared" si="25"/>
        <v>#REF!</v>
      </c>
      <c r="M68" s="24" t="e">
        <f t="shared" si="26"/>
        <v>#REF!</v>
      </c>
      <c r="N68" s="15"/>
    </row>
    <row r="69" spans="1:14" s="10" customFormat="1" ht="15" customHeight="1" x14ac:dyDescent="0.25">
      <c r="A69" s="34"/>
      <c r="B69" s="35" t="s">
        <v>109</v>
      </c>
      <c r="C69" s="150" t="s">
        <v>115</v>
      </c>
      <c r="D69" s="148"/>
      <c r="E69" s="151"/>
      <c r="F69" s="25" t="s">
        <v>5</v>
      </c>
      <c r="G69" s="26">
        <v>1</v>
      </c>
      <c r="H69" s="1" t="e">
        <f t="shared" si="23"/>
        <v>#REF!</v>
      </c>
      <c r="I69" s="26"/>
      <c r="J69" s="26" t="e">
        <f>#REF!</f>
        <v>#REF!</v>
      </c>
      <c r="K69" s="23">
        <f t="shared" si="24"/>
        <v>0</v>
      </c>
      <c r="L69" s="1" t="e">
        <f t="shared" si="25"/>
        <v>#REF!</v>
      </c>
      <c r="M69" s="24" t="e">
        <f t="shared" si="26"/>
        <v>#REF!</v>
      </c>
      <c r="N69" s="15"/>
    </row>
    <row r="70" spans="1:14" s="10" customFormat="1" ht="15" customHeight="1" x14ac:dyDescent="0.25">
      <c r="A70" s="34"/>
      <c r="B70" s="35" t="s">
        <v>164</v>
      </c>
      <c r="C70" s="150" t="s">
        <v>126</v>
      </c>
      <c r="D70" s="148"/>
      <c r="E70" s="151"/>
      <c r="F70" s="25" t="s">
        <v>43</v>
      </c>
      <c r="G70" s="26"/>
      <c r="H70" s="1" t="e">
        <f t="shared" si="23"/>
        <v>#REF!</v>
      </c>
      <c r="I70" s="26"/>
      <c r="J70" s="26" t="e">
        <f>#REF!*0.2</f>
        <v>#REF!</v>
      </c>
      <c r="K70" s="23">
        <f t="shared" si="24"/>
        <v>0</v>
      </c>
      <c r="L70" s="1" t="e">
        <f t="shared" si="25"/>
        <v>#REF!</v>
      </c>
      <c r="M70" s="24" t="e">
        <f t="shared" si="26"/>
        <v>#REF!</v>
      </c>
      <c r="N70" s="15"/>
    </row>
    <row r="71" spans="1:14" s="10" customFormat="1" ht="15" customHeight="1" x14ac:dyDescent="0.25">
      <c r="A71" s="20"/>
      <c r="B71" s="21"/>
      <c r="C71" s="148"/>
      <c r="D71" s="148"/>
      <c r="E71" s="67"/>
      <c r="F71" s="22"/>
      <c r="G71" s="1"/>
      <c r="H71" s="1">
        <f t="shared" si="23"/>
        <v>0</v>
      </c>
      <c r="I71" s="1"/>
      <c r="J71" s="1"/>
      <c r="K71" s="23">
        <f t="shared" si="24"/>
        <v>0</v>
      </c>
      <c r="L71" s="1">
        <f t="shared" si="25"/>
        <v>0</v>
      </c>
      <c r="M71" s="24">
        <f t="shared" si="26"/>
        <v>0</v>
      </c>
      <c r="N71" s="15"/>
    </row>
    <row r="72" spans="1:14" s="10" customFormat="1" ht="15.95" customHeight="1" x14ac:dyDescent="0.25">
      <c r="A72" s="153" t="s">
        <v>27</v>
      </c>
      <c r="B72" s="154"/>
      <c r="C72" s="152" t="s">
        <v>28</v>
      </c>
      <c r="D72" s="152"/>
      <c r="E72" s="152"/>
      <c r="F72" s="29"/>
      <c r="G72" s="30"/>
      <c r="H72" s="30"/>
      <c r="I72" s="30"/>
      <c r="J72" s="62" t="e">
        <f>M72/M8</f>
        <v>#REF!</v>
      </c>
      <c r="K72" s="31" t="e">
        <f>SUM(K73:K82)</f>
        <v>#REF!</v>
      </c>
      <c r="L72" s="31" t="e">
        <f t="shared" ref="L72:M72" si="27">SUM(L73:L82)</f>
        <v>#REF!</v>
      </c>
      <c r="M72" s="31" t="e">
        <f t="shared" si="27"/>
        <v>#REF!</v>
      </c>
      <c r="N72" s="15"/>
    </row>
    <row r="73" spans="1:14" s="10" customFormat="1" ht="13.5" customHeight="1" x14ac:dyDescent="0.25">
      <c r="A73" s="34"/>
      <c r="B73" s="35" t="s">
        <v>29</v>
      </c>
      <c r="C73" s="150" t="s">
        <v>125</v>
      </c>
      <c r="D73" s="148"/>
      <c r="E73" s="151"/>
      <c r="F73" s="25" t="s">
        <v>43</v>
      </c>
      <c r="G73" s="26">
        <v>1</v>
      </c>
      <c r="H73" s="1" t="e">
        <f t="shared" ref="H73:H87" si="28">I73+J73</f>
        <v>#REF!</v>
      </c>
      <c r="I73" s="26" t="e">
        <f>#REF!</f>
        <v>#REF!</v>
      </c>
      <c r="J73" s="26" t="e">
        <f>#REF!</f>
        <v>#REF!</v>
      </c>
      <c r="K73" s="23" t="e">
        <f t="shared" ref="K73:K87" si="29">I73*G73</f>
        <v>#REF!</v>
      </c>
      <c r="L73" s="1" t="e">
        <f t="shared" ref="L73:L87" si="30">J73*G73</f>
        <v>#REF!</v>
      </c>
      <c r="M73" s="24" t="e">
        <f t="shared" ref="M73:M87" si="31">L73+K73</f>
        <v>#REF!</v>
      </c>
      <c r="N73" s="15"/>
    </row>
    <row r="74" spans="1:14" s="10" customFormat="1" ht="13.5" hidden="1" customHeight="1" x14ac:dyDescent="0.25">
      <c r="A74" s="34"/>
      <c r="B74" s="35" t="s">
        <v>30</v>
      </c>
      <c r="C74" s="150" t="s">
        <v>111</v>
      </c>
      <c r="D74" s="148"/>
      <c r="E74" s="151"/>
      <c r="F74" s="25" t="s">
        <v>5</v>
      </c>
      <c r="G74" s="26"/>
      <c r="H74" s="1" t="e">
        <f t="shared" si="28"/>
        <v>#REF!</v>
      </c>
      <c r="I74" s="26" t="e">
        <f>#REF!</f>
        <v>#REF!</v>
      </c>
      <c r="J74" s="26" t="e">
        <f>#REF!</f>
        <v>#REF!</v>
      </c>
      <c r="K74" s="23" t="e">
        <f t="shared" si="29"/>
        <v>#REF!</v>
      </c>
      <c r="L74" s="1" t="e">
        <f t="shared" si="30"/>
        <v>#REF!</v>
      </c>
      <c r="M74" s="24" t="e">
        <f t="shared" si="31"/>
        <v>#REF!</v>
      </c>
      <c r="N74" s="15"/>
    </row>
    <row r="75" spans="1:14" s="10" customFormat="1" ht="13.5" hidden="1" customHeight="1" x14ac:dyDescent="0.25">
      <c r="A75" s="34"/>
      <c r="B75" s="35" t="s">
        <v>31</v>
      </c>
      <c r="C75" s="150" t="s">
        <v>112</v>
      </c>
      <c r="D75" s="148"/>
      <c r="E75" s="151"/>
      <c r="F75" s="25" t="s">
        <v>5</v>
      </c>
      <c r="G75" s="26"/>
      <c r="H75" s="1" t="e">
        <f t="shared" si="28"/>
        <v>#REF!</v>
      </c>
      <c r="I75" s="26" t="e">
        <f>#REF!</f>
        <v>#REF!</v>
      </c>
      <c r="J75" s="26" t="e">
        <f>#REF!</f>
        <v>#REF!</v>
      </c>
      <c r="K75" s="23" t="e">
        <f t="shared" si="29"/>
        <v>#REF!</v>
      </c>
      <c r="L75" s="1" t="e">
        <f t="shared" si="30"/>
        <v>#REF!</v>
      </c>
      <c r="M75" s="24" t="e">
        <f t="shared" si="31"/>
        <v>#REF!</v>
      </c>
      <c r="N75" s="15"/>
    </row>
    <row r="76" spans="1:14" s="10" customFormat="1" ht="15" hidden="1" customHeight="1" x14ac:dyDescent="0.25">
      <c r="A76" s="34"/>
      <c r="B76" s="35" t="s">
        <v>32</v>
      </c>
      <c r="C76" s="150" t="s">
        <v>110</v>
      </c>
      <c r="D76" s="148"/>
      <c r="E76" s="151"/>
      <c r="F76" s="25" t="s">
        <v>5</v>
      </c>
      <c r="G76" s="26"/>
      <c r="H76" s="1" t="e">
        <f t="shared" si="28"/>
        <v>#REF!</v>
      </c>
      <c r="I76" s="26" t="e">
        <f>#REF!</f>
        <v>#REF!</v>
      </c>
      <c r="J76" s="26" t="e">
        <f>#REF!</f>
        <v>#REF!</v>
      </c>
      <c r="K76" s="23" t="e">
        <f t="shared" si="29"/>
        <v>#REF!</v>
      </c>
      <c r="L76" s="1" t="e">
        <f t="shared" si="30"/>
        <v>#REF!</v>
      </c>
      <c r="M76" s="24" t="e">
        <f t="shared" si="31"/>
        <v>#REF!</v>
      </c>
      <c r="N76" s="15"/>
    </row>
    <row r="77" spans="1:14" s="10" customFormat="1" ht="15" hidden="1" customHeight="1" x14ac:dyDescent="0.25">
      <c r="A77" s="34"/>
      <c r="B77" s="35" t="s">
        <v>145</v>
      </c>
      <c r="C77" s="150" t="s">
        <v>33</v>
      </c>
      <c r="D77" s="148"/>
      <c r="E77" s="151"/>
      <c r="F77" s="25" t="s">
        <v>5</v>
      </c>
      <c r="G77" s="26"/>
      <c r="H77" s="1" t="e">
        <f t="shared" si="28"/>
        <v>#REF!</v>
      </c>
      <c r="I77" s="26" t="e">
        <f>#REF!</f>
        <v>#REF!</v>
      </c>
      <c r="J77" s="26" t="e">
        <f>#REF!</f>
        <v>#REF!</v>
      </c>
      <c r="K77" s="23" t="e">
        <f t="shared" si="29"/>
        <v>#REF!</v>
      </c>
      <c r="L77" s="1" t="e">
        <f t="shared" si="30"/>
        <v>#REF!</v>
      </c>
      <c r="M77" s="24" t="e">
        <f t="shared" si="31"/>
        <v>#REF!</v>
      </c>
      <c r="N77" s="15"/>
    </row>
    <row r="78" spans="1:14" s="10" customFormat="1" ht="15" hidden="1" customHeight="1" x14ac:dyDescent="0.25">
      <c r="A78" s="34"/>
      <c r="B78" s="35" t="s">
        <v>146</v>
      </c>
      <c r="C78" s="150" t="s">
        <v>34</v>
      </c>
      <c r="D78" s="148"/>
      <c r="E78" s="151"/>
      <c r="F78" s="25" t="s">
        <v>5</v>
      </c>
      <c r="G78" s="26"/>
      <c r="H78" s="1" t="e">
        <f t="shared" si="28"/>
        <v>#REF!</v>
      </c>
      <c r="I78" s="26" t="e">
        <f>#REF!</f>
        <v>#REF!</v>
      </c>
      <c r="J78" s="26" t="e">
        <f>#REF!</f>
        <v>#REF!</v>
      </c>
      <c r="K78" s="23" t="e">
        <f t="shared" si="29"/>
        <v>#REF!</v>
      </c>
      <c r="L78" s="1" t="e">
        <f t="shared" si="30"/>
        <v>#REF!</v>
      </c>
      <c r="M78" s="24" t="e">
        <f t="shared" si="31"/>
        <v>#REF!</v>
      </c>
      <c r="N78" s="15"/>
    </row>
    <row r="79" spans="1:14" s="10" customFormat="1" ht="15" hidden="1" customHeight="1" x14ac:dyDescent="0.25">
      <c r="A79" s="34"/>
      <c r="B79" s="35" t="s">
        <v>147</v>
      </c>
      <c r="C79" s="150" t="s">
        <v>64</v>
      </c>
      <c r="D79" s="148"/>
      <c r="E79" s="151"/>
      <c r="F79" s="25" t="s">
        <v>5</v>
      </c>
      <c r="G79" s="26"/>
      <c r="H79" s="1" t="e">
        <f t="shared" si="28"/>
        <v>#REF!</v>
      </c>
      <c r="I79" s="26" t="e">
        <f>#REF!</f>
        <v>#REF!</v>
      </c>
      <c r="J79" s="26" t="e">
        <f>#REF!</f>
        <v>#REF!</v>
      </c>
      <c r="K79" s="23" t="e">
        <f t="shared" si="29"/>
        <v>#REF!</v>
      </c>
      <c r="L79" s="1" t="e">
        <f t="shared" si="30"/>
        <v>#REF!</v>
      </c>
      <c r="M79" s="24" t="e">
        <f t="shared" si="31"/>
        <v>#REF!</v>
      </c>
      <c r="N79" s="15"/>
    </row>
    <row r="80" spans="1:14" s="10" customFormat="1" ht="15" hidden="1" customHeight="1" x14ac:dyDescent="0.25">
      <c r="A80" s="34"/>
      <c r="B80" s="35" t="s">
        <v>148</v>
      </c>
      <c r="C80" s="150" t="s">
        <v>65</v>
      </c>
      <c r="D80" s="148"/>
      <c r="E80" s="151"/>
      <c r="F80" s="25" t="s">
        <v>5</v>
      </c>
      <c r="G80" s="26"/>
      <c r="H80" s="1" t="e">
        <f t="shared" si="28"/>
        <v>#REF!</v>
      </c>
      <c r="I80" s="26" t="e">
        <f>#REF!</f>
        <v>#REF!</v>
      </c>
      <c r="J80" s="26" t="e">
        <f>#REF!</f>
        <v>#REF!</v>
      </c>
      <c r="K80" s="23" t="e">
        <f t="shared" si="29"/>
        <v>#REF!</v>
      </c>
      <c r="L80" s="1" t="e">
        <f t="shared" si="30"/>
        <v>#REF!</v>
      </c>
      <c r="M80" s="24" t="e">
        <f t="shared" si="31"/>
        <v>#REF!</v>
      </c>
      <c r="N80" s="15"/>
    </row>
    <row r="81" spans="1:14" s="10" customFormat="1" ht="15" hidden="1" customHeight="1" x14ac:dyDescent="0.25">
      <c r="A81" s="34"/>
      <c r="B81" s="35" t="s">
        <v>149</v>
      </c>
      <c r="C81" s="150" t="s">
        <v>66</v>
      </c>
      <c r="D81" s="148"/>
      <c r="E81" s="151"/>
      <c r="F81" s="25" t="s">
        <v>5</v>
      </c>
      <c r="G81" s="26"/>
      <c r="H81" s="1" t="e">
        <f t="shared" si="28"/>
        <v>#REF!</v>
      </c>
      <c r="I81" s="26" t="e">
        <f>#REF!</f>
        <v>#REF!</v>
      </c>
      <c r="J81" s="26" t="e">
        <f>#REF!</f>
        <v>#REF!</v>
      </c>
      <c r="K81" s="23" t="e">
        <f t="shared" si="29"/>
        <v>#REF!</v>
      </c>
      <c r="L81" s="1" t="e">
        <f t="shared" si="30"/>
        <v>#REF!</v>
      </c>
      <c r="M81" s="24" t="e">
        <f t="shared" si="31"/>
        <v>#REF!</v>
      </c>
      <c r="N81" s="15"/>
    </row>
    <row r="82" spans="1:14" s="10" customFormat="1" ht="15" customHeight="1" x14ac:dyDescent="0.25">
      <c r="A82" s="20"/>
      <c r="B82" s="21"/>
      <c r="C82" s="148"/>
      <c r="D82" s="148"/>
      <c r="E82" s="67"/>
      <c r="F82" s="22"/>
      <c r="G82" s="1"/>
      <c r="H82" s="1">
        <f t="shared" si="28"/>
        <v>0</v>
      </c>
      <c r="I82" s="1"/>
      <c r="J82" s="1"/>
      <c r="K82" s="23">
        <f t="shared" si="29"/>
        <v>0</v>
      </c>
      <c r="L82" s="1">
        <f t="shared" si="30"/>
        <v>0</v>
      </c>
      <c r="M82" s="24">
        <f t="shared" si="31"/>
        <v>0</v>
      </c>
      <c r="N82" s="15"/>
    </row>
    <row r="83" spans="1:14" s="10" customFormat="1" ht="15.95" customHeight="1" x14ac:dyDescent="0.25">
      <c r="A83" s="153" t="s">
        <v>35</v>
      </c>
      <c r="B83" s="154"/>
      <c r="C83" s="152" t="s">
        <v>54</v>
      </c>
      <c r="D83" s="152"/>
      <c r="E83" s="152"/>
      <c r="F83" s="29"/>
      <c r="G83" s="30"/>
      <c r="H83" s="30"/>
      <c r="I83" s="30"/>
      <c r="J83" s="62" t="e">
        <f>M83/M8</f>
        <v>#REF!</v>
      </c>
      <c r="K83" s="31" t="e">
        <f>SUM(K84:K87)</f>
        <v>#REF!</v>
      </c>
      <c r="L83" s="31" t="e">
        <f t="shared" ref="L83:M83" si="32">SUM(L84:L87)</f>
        <v>#REF!</v>
      </c>
      <c r="M83" s="31" t="e">
        <f t="shared" si="32"/>
        <v>#REF!</v>
      </c>
      <c r="N83" s="15"/>
    </row>
    <row r="84" spans="1:14" s="10" customFormat="1" ht="15" customHeight="1" x14ac:dyDescent="0.25">
      <c r="A84" s="34"/>
      <c r="B84" s="35" t="s">
        <v>37</v>
      </c>
      <c r="C84" s="150" t="s">
        <v>57</v>
      </c>
      <c r="D84" s="148"/>
      <c r="E84" s="151"/>
      <c r="F84" s="25" t="s">
        <v>43</v>
      </c>
      <c r="G84" s="26">
        <v>1</v>
      </c>
      <c r="H84" s="1" t="e">
        <f t="shared" si="28"/>
        <v>#REF!</v>
      </c>
      <c r="I84" s="26" t="e">
        <f>#REF!</f>
        <v>#REF!</v>
      </c>
      <c r="J84" s="26" t="e">
        <f>#REF!</f>
        <v>#REF!</v>
      </c>
      <c r="K84" s="23" t="e">
        <f t="shared" si="29"/>
        <v>#REF!</v>
      </c>
      <c r="L84" s="1" t="e">
        <f t="shared" si="30"/>
        <v>#REF!</v>
      </c>
      <c r="M84" s="24" t="e">
        <f t="shared" si="31"/>
        <v>#REF!</v>
      </c>
      <c r="N84" s="15"/>
    </row>
    <row r="85" spans="1:14" s="10" customFormat="1" ht="15" customHeight="1" x14ac:dyDescent="0.25">
      <c r="A85" s="34"/>
      <c r="B85" s="35" t="s">
        <v>74</v>
      </c>
      <c r="C85" s="150" t="s">
        <v>58</v>
      </c>
      <c r="D85" s="148"/>
      <c r="E85" s="151"/>
      <c r="F85" s="25" t="s">
        <v>43</v>
      </c>
      <c r="G85" s="26">
        <v>1</v>
      </c>
      <c r="H85" s="1" t="e">
        <f t="shared" si="28"/>
        <v>#REF!</v>
      </c>
      <c r="I85" s="26" t="e">
        <f>#REF!</f>
        <v>#REF!</v>
      </c>
      <c r="J85" s="26" t="e">
        <f>#REF!</f>
        <v>#REF!</v>
      </c>
      <c r="K85" s="23" t="e">
        <f t="shared" si="29"/>
        <v>#REF!</v>
      </c>
      <c r="L85" s="1" t="e">
        <f t="shared" si="30"/>
        <v>#REF!</v>
      </c>
      <c r="M85" s="24" t="e">
        <f t="shared" si="31"/>
        <v>#REF!</v>
      </c>
      <c r="N85" s="15"/>
    </row>
    <row r="86" spans="1:14" s="10" customFormat="1" ht="15" customHeight="1" x14ac:dyDescent="0.25">
      <c r="A86" s="34"/>
      <c r="B86" s="35" t="s">
        <v>117</v>
      </c>
      <c r="C86" s="150" t="s">
        <v>59</v>
      </c>
      <c r="D86" s="148"/>
      <c r="E86" s="151"/>
      <c r="F86" s="25" t="s">
        <v>43</v>
      </c>
      <c r="G86" s="26">
        <v>1</v>
      </c>
      <c r="H86" s="1" t="e">
        <f t="shared" si="28"/>
        <v>#REF!</v>
      </c>
      <c r="I86" s="26" t="e">
        <f>#REF!</f>
        <v>#REF!</v>
      </c>
      <c r="J86" s="26" t="e">
        <f>#REF!</f>
        <v>#REF!</v>
      </c>
      <c r="K86" s="23" t="e">
        <f t="shared" si="29"/>
        <v>#REF!</v>
      </c>
      <c r="L86" s="1" t="e">
        <f t="shared" si="30"/>
        <v>#REF!</v>
      </c>
      <c r="M86" s="24" t="e">
        <f t="shared" si="31"/>
        <v>#REF!</v>
      </c>
      <c r="N86" s="15"/>
    </row>
    <row r="87" spans="1:14" s="10" customFormat="1" ht="15" customHeight="1" x14ac:dyDescent="0.25">
      <c r="A87" s="20"/>
      <c r="B87" s="21"/>
      <c r="C87" s="148"/>
      <c r="D87" s="148"/>
      <c r="E87" s="67"/>
      <c r="F87" s="22"/>
      <c r="G87" s="1"/>
      <c r="H87" s="1">
        <f t="shared" si="28"/>
        <v>0</v>
      </c>
      <c r="I87" s="1"/>
      <c r="J87" s="1"/>
      <c r="K87" s="23">
        <f t="shared" si="29"/>
        <v>0</v>
      </c>
      <c r="L87" s="1">
        <f t="shared" si="30"/>
        <v>0</v>
      </c>
      <c r="M87" s="24">
        <f t="shared" si="31"/>
        <v>0</v>
      </c>
      <c r="N87" s="15"/>
    </row>
    <row r="88" spans="1:14" s="10" customFormat="1" ht="15.95" customHeight="1" x14ac:dyDescent="0.25">
      <c r="A88" s="153" t="s">
        <v>38</v>
      </c>
      <c r="B88" s="154"/>
      <c r="C88" s="152" t="s">
        <v>36</v>
      </c>
      <c r="D88" s="152"/>
      <c r="E88" s="152"/>
      <c r="F88" s="29"/>
      <c r="G88" s="30"/>
      <c r="H88" s="30"/>
      <c r="I88" s="30"/>
      <c r="J88" s="62" t="e">
        <f>M88/M8</f>
        <v>#REF!</v>
      </c>
      <c r="K88" s="31" t="e">
        <f>SUM(K89:K92)</f>
        <v>#REF!</v>
      </c>
      <c r="L88" s="31" t="e">
        <f t="shared" ref="L88:M88" si="33">SUM(L89:L92)</f>
        <v>#REF!</v>
      </c>
      <c r="M88" s="31" t="e">
        <f t="shared" si="33"/>
        <v>#REF!</v>
      </c>
      <c r="N88" s="15"/>
    </row>
    <row r="89" spans="1:14" s="10" customFormat="1" ht="15" customHeight="1" x14ac:dyDescent="0.25">
      <c r="A89" s="34"/>
      <c r="B89" s="35" t="s">
        <v>40</v>
      </c>
      <c r="C89" s="150" t="s">
        <v>118</v>
      </c>
      <c r="D89" s="148"/>
      <c r="E89" s="151"/>
      <c r="F89" s="25" t="s">
        <v>42</v>
      </c>
      <c r="G89" s="26">
        <v>93.8</v>
      </c>
      <c r="H89" s="1" t="e">
        <f t="shared" ref="H89:H97" si="34">I89+J89</f>
        <v>#REF!</v>
      </c>
      <c r="I89" s="26" t="e">
        <f>#REF!</f>
        <v>#REF!</v>
      </c>
      <c r="J89" s="26" t="e">
        <f>#REF!</f>
        <v>#REF!</v>
      </c>
      <c r="K89" s="23" t="e">
        <f t="shared" ref="K89:K97" si="35">I89*G89</f>
        <v>#REF!</v>
      </c>
      <c r="L89" s="1" t="e">
        <f t="shared" ref="L89:L97" si="36">J89*G89</f>
        <v>#REF!</v>
      </c>
      <c r="M89" s="24" t="e">
        <f t="shared" ref="M89:M97" si="37">L89+K89</f>
        <v>#REF!</v>
      </c>
      <c r="N89" s="15"/>
    </row>
    <row r="90" spans="1:14" s="10" customFormat="1" ht="15" customHeight="1" x14ac:dyDescent="0.25">
      <c r="A90" s="34"/>
      <c r="B90" s="35" t="s">
        <v>55</v>
      </c>
      <c r="C90" s="150" t="s">
        <v>180</v>
      </c>
      <c r="D90" s="148"/>
      <c r="E90" s="151"/>
      <c r="F90" s="25" t="s">
        <v>42</v>
      </c>
      <c r="G90" s="26">
        <v>93.8</v>
      </c>
      <c r="H90" s="1" t="e">
        <f t="shared" si="34"/>
        <v>#REF!</v>
      </c>
      <c r="I90" s="26" t="e">
        <f>#REF!</f>
        <v>#REF!</v>
      </c>
      <c r="J90" s="26" t="e">
        <f>#REF!</f>
        <v>#REF!</v>
      </c>
      <c r="K90" s="23" t="e">
        <f t="shared" si="35"/>
        <v>#REF!</v>
      </c>
      <c r="L90" s="1" t="e">
        <f t="shared" si="36"/>
        <v>#REF!</v>
      </c>
      <c r="M90" s="24" t="e">
        <f t="shared" si="37"/>
        <v>#REF!</v>
      </c>
      <c r="N90" s="15"/>
    </row>
    <row r="91" spans="1:14" s="10" customFormat="1" ht="15" customHeight="1" x14ac:dyDescent="0.25">
      <c r="A91" s="34"/>
      <c r="B91" s="35" t="s">
        <v>120</v>
      </c>
      <c r="C91" s="150" t="s">
        <v>119</v>
      </c>
      <c r="D91" s="148"/>
      <c r="E91" s="151"/>
      <c r="F91" s="25" t="s">
        <v>42</v>
      </c>
      <c r="G91" s="26"/>
      <c r="H91" s="1" t="e">
        <f t="shared" si="34"/>
        <v>#REF!</v>
      </c>
      <c r="I91" s="26" t="e">
        <f>#REF!</f>
        <v>#REF!</v>
      </c>
      <c r="J91" s="26" t="e">
        <f>#REF!</f>
        <v>#REF!</v>
      </c>
      <c r="K91" s="23" t="e">
        <f t="shared" si="35"/>
        <v>#REF!</v>
      </c>
      <c r="L91" s="1" t="e">
        <f t="shared" si="36"/>
        <v>#REF!</v>
      </c>
      <c r="M91" s="24" t="e">
        <f t="shared" si="37"/>
        <v>#REF!</v>
      </c>
      <c r="N91" s="15"/>
    </row>
    <row r="92" spans="1:14" s="10" customFormat="1" ht="15" customHeight="1" x14ac:dyDescent="0.25">
      <c r="A92" s="20"/>
      <c r="B92" s="21"/>
      <c r="C92" s="148"/>
      <c r="D92" s="148"/>
      <c r="E92" s="67"/>
      <c r="F92" s="22"/>
      <c r="G92" s="1"/>
      <c r="H92" s="1">
        <f t="shared" si="34"/>
        <v>0</v>
      </c>
      <c r="I92" s="1"/>
      <c r="J92" s="1"/>
      <c r="K92" s="23">
        <f t="shared" si="35"/>
        <v>0</v>
      </c>
      <c r="L92" s="1">
        <f t="shared" si="36"/>
        <v>0</v>
      </c>
      <c r="M92" s="24">
        <f t="shared" si="37"/>
        <v>0</v>
      </c>
      <c r="N92" s="15"/>
    </row>
    <row r="93" spans="1:14" s="10" customFormat="1" ht="15.95" customHeight="1" x14ac:dyDescent="0.25">
      <c r="A93" s="153" t="s">
        <v>56</v>
      </c>
      <c r="B93" s="154"/>
      <c r="C93" s="152" t="s">
        <v>39</v>
      </c>
      <c r="D93" s="152"/>
      <c r="E93" s="152"/>
      <c r="F93" s="29"/>
      <c r="G93" s="30"/>
      <c r="H93" s="30"/>
      <c r="I93" s="30"/>
      <c r="J93" s="62" t="e">
        <f>M93/M8</f>
        <v>#REF!</v>
      </c>
      <c r="K93" s="31" t="e">
        <f>SUM(K94:K97)</f>
        <v>#REF!</v>
      </c>
      <c r="L93" s="31" t="e">
        <f>SUM(L94:L97)</f>
        <v>#REF!</v>
      </c>
      <c r="M93" s="31" t="e">
        <f>SUM(M94:M97)</f>
        <v>#REF!</v>
      </c>
      <c r="N93" s="15"/>
    </row>
    <row r="94" spans="1:14" s="10" customFormat="1" ht="15" customHeight="1" x14ac:dyDescent="0.25">
      <c r="A94" s="34"/>
      <c r="B94" s="35" t="s">
        <v>181</v>
      </c>
      <c r="C94" s="150" t="s">
        <v>129</v>
      </c>
      <c r="D94" s="148"/>
      <c r="E94" s="151"/>
      <c r="F94" s="25" t="s">
        <v>43</v>
      </c>
      <c r="G94" s="26">
        <v>1</v>
      </c>
      <c r="H94" s="1" t="e">
        <f t="shared" ref="H94" si="38">I94+J94</f>
        <v>#REF!</v>
      </c>
      <c r="I94" s="26" t="e">
        <f>#REF!</f>
        <v>#REF!</v>
      </c>
      <c r="J94" s="26" t="e">
        <f>#REF!</f>
        <v>#REF!</v>
      </c>
      <c r="K94" s="23" t="e">
        <f t="shared" ref="K94" si="39">I94*G94</f>
        <v>#REF!</v>
      </c>
      <c r="L94" s="1" t="e">
        <f t="shared" ref="L94" si="40">J94*G94</f>
        <v>#REF!</v>
      </c>
      <c r="M94" s="24" t="e">
        <f t="shared" ref="M94" si="41">L94+K94</f>
        <v>#REF!</v>
      </c>
      <c r="N94" s="15"/>
    </row>
    <row r="95" spans="1:14" s="10" customFormat="1" ht="15" customHeight="1" x14ac:dyDescent="0.25">
      <c r="A95" s="34"/>
      <c r="B95" s="35" t="s">
        <v>182</v>
      </c>
      <c r="C95" s="150" t="s">
        <v>84</v>
      </c>
      <c r="D95" s="148"/>
      <c r="E95" s="151"/>
      <c r="F95" s="25" t="s">
        <v>41</v>
      </c>
      <c r="G95" s="26">
        <v>5</v>
      </c>
      <c r="H95" s="1" t="e">
        <f t="shared" si="34"/>
        <v>#REF!</v>
      </c>
      <c r="I95" s="26" t="e">
        <f>#REF!</f>
        <v>#REF!</v>
      </c>
      <c r="J95" s="26" t="e">
        <f>#REF!</f>
        <v>#REF!</v>
      </c>
      <c r="K95" s="23" t="e">
        <f t="shared" si="35"/>
        <v>#REF!</v>
      </c>
      <c r="L95" s="1" t="e">
        <f t="shared" si="36"/>
        <v>#REF!</v>
      </c>
      <c r="M95" s="24" t="e">
        <f t="shared" si="37"/>
        <v>#REF!</v>
      </c>
      <c r="N95" s="15"/>
    </row>
    <row r="96" spans="1:14" s="10" customFormat="1" ht="15" customHeight="1" x14ac:dyDescent="0.25">
      <c r="A96" s="34"/>
      <c r="B96" s="35" t="s">
        <v>183</v>
      </c>
      <c r="C96" s="150" t="s">
        <v>68</v>
      </c>
      <c r="D96" s="148"/>
      <c r="E96" s="151"/>
      <c r="F96" s="25" t="s">
        <v>43</v>
      </c>
      <c r="G96" s="26">
        <v>1</v>
      </c>
      <c r="H96" s="1" t="e">
        <f t="shared" si="34"/>
        <v>#REF!</v>
      </c>
      <c r="I96" s="26" t="e">
        <f>#REF!</f>
        <v>#REF!</v>
      </c>
      <c r="J96" s="26" t="e">
        <f>#REF!</f>
        <v>#REF!</v>
      </c>
      <c r="K96" s="23" t="e">
        <f t="shared" si="35"/>
        <v>#REF!</v>
      </c>
      <c r="L96" s="1" t="e">
        <f t="shared" si="36"/>
        <v>#REF!</v>
      </c>
      <c r="M96" s="24" t="e">
        <f t="shared" si="37"/>
        <v>#REF!</v>
      </c>
      <c r="N96" s="15"/>
    </row>
    <row r="97" spans="1:18" s="10" customFormat="1" ht="15" customHeight="1" x14ac:dyDescent="0.25">
      <c r="A97" s="20"/>
      <c r="B97" s="21"/>
      <c r="C97" s="148"/>
      <c r="D97" s="148"/>
      <c r="E97" s="67"/>
      <c r="F97" s="22"/>
      <c r="G97" s="1"/>
      <c r="H97" s="1">
        <f t="shared" si="34"/>
        <v>0</v>
      </c>
      <c r="I97" s="1"/>
      <c r="J97" s="1"/>
      <c r="K97" s="23">
        <f t="shared" si="35"/>
        <v>0</v>
      </c>
      <c r="L97" s="1">
        <f t="shared" si="36"/>
        <v>0</v>
      </c>
      <c r="M97" s="36">
        <f t="shared" si="37"/>
        <v>0</v>
      </c>
      <c r="N97" s="15"/>
    </row>
    <row r="98" spans="1:18" s="37" customFormat="1" ht="15.95" customHeight="1" x14ac:dyDescent="0.25">
      <c r="A98" s="155" t="s">
        <v>12</v>
      </c>
      <c r="B98" s="156"/>
      <c r="C98" s="68"/>
      <c r="D98" s="56"/>
      <c r="E98" s="56"/>
      <c r="F98" s="57"/>
      <c r="G98" s="57"/>
      <c r="H98" s="57"/>
      <c r="I98" s="57"/>
      <c r="J98" s="57"/>
      <c r="K98" s="58" t="e">
        <f>K93+K88+K83+K72+K65+K55+K44+K39+K29+K10</f>
        <v>#REF!</v>
      </c>
      <c r="L98" s="58" t="e">
        <f>L93+L88+L83+L72+L65+L55+L44+L39+L29+L10</f>
        <v>#REF!</v>
      </c>
      <c r="M98" s="58" t="e">
        <f>M93+M88+M83+M72+M65+M55+M44+M39+M29+M10</f>
        <v>#REF!</v>
      </c>
      <c r="O98" s="10"/>
      <c r="P98" s="10"/>
      <c r="Q98" s="10"/>
      <c r="R98" s="10"/>
    </row>
    <row r="99" spans="1:18" ht="14.1" customHeight="1" x14ac:dyDescent="0.2">
      <c r="A99" s="38"/>
      <c r="B99" s="38"/>
      <c r="C99" s="38"/>
      <c r="M99" s="40"/>
      <c r="O99" s="10"/>
      <c r="P99" s="10"/>
      <c r="Q99" s="10"/>
      <c r="R99" s="10"/>
    </row>
    <row r="100" spans="1:18" x14ac:dyDescent="0.2">
      <c r="O100" s="10"/>
      <c r="P100" s="10"/>
      <c r="Q100" s="10"/>
      <c r="R100" s="10"/>
    </row>
    <row r="101" spans="1:18" ht="12.75" x14ac:dyDescent="0.2">
      <c r="K101" s="40"/>
      <c r="L101" s="40"/>
      <c r="M101" s="40"/>
      <c r="O101" s="37"/>
      <c r="P101" s="37"/>
      <c r="Q101" s="37"/>
      <c r="R101" s="37"/>
    </row>
  </sheetData>
  <sheetProtection formatRows="0"/>
  <mergeCells count="110">
    <mergeCell ref="C94:E94"/>
    <mergeCell ref="C95:E95"/>
    <mergeCell ref="C96:E96"/>
    <mergeCell ref="C97:D97"/>
    <mergeCell ref="A98:B98"/>
    <mergeCell ref="C89:E89"/>
    <mergeCell ref="C90:E90"/>
    <mergeCell ref="C91:E91"/>
    <mergeCell ref="C92:D92"/>
    <mergeCell ref="A93:B93"/>
    <mergeCell ref="C93:E93"/>
    <mergeCell ref="C84:E84"/>
    <mergeCell ref="C85:E85"/>
    <mergeCell ref="C86:E86"/>
    <mergeCell ref="C87:D87"/>
    <mergeCell ref="A88:B88"/>
    <mergeCell ref="C88:E88"/>
    <mergeCell ref="C79:E79"/>
    <mergeCell ref="C80:E80"/>
    <mergeCell ref="C81:E81"/>
    <mergeCell ref="C82:D82"/>
    <mergeCell ref="A83:B83"/>
    <mergeCell ref="C83:E83"/>
    <mergeCell ref="C73:E73"/>
    <mergeCell ref="C74:E74"/>
    <mergeCell ref="C75:E75"/>
    <mergeCell ref="C76:E76"/>
    <mergeCell ref="C77:E77"/>
    <mergeCell ref="C78:E78"/>
    <mergeCell ref="C68:E68"/>
    <mergeCell ref="C69:E69"/>
    <mergeCell ref="C70:E70"/>
    <mergeCell ref="C71:D71"/>
    <mergeCell ref="A72:B72"/>
    <mergeCell ref="C72:E72"/>
    <mergeCell ref="C63:E63"/>
    <mergeCell ref="C64:D64"/>
    <mergeCell ref="A65:B65"/>
    <mergeCell ref="C65:E65"/>
    <mergeCell ref="C66:E66"/>
    <mergeCell ref="C67:E67"/>
    <mergeCell ref="C57:E57"/>
    <mergeCell ref="C58:E58"/>
    <mergeCell ref="C59:E59"/>
    <mergeCell ref="C60:E60"/>
    <mergeCell ref="C61:E61"/>
    <mergeCell ref="C62:E62"/>
    <mergeCell ref="C52:E52"/>
    <mergeCell ref="C53:E53"/>
    <mergeCell ref="C54:D54"/>
    <mergeCell ref="A55:B55"/>
    <mergeCell ref="C55:E55"/>
    <mergeCell ref="C56:E56"/>
    <mergeCell ref="C46:E46"/>
    <mergeCell ref="C47:E47"/>
    <mergeCell ref="C48:E48"/>
    <mergeCell ref="C49:E49"/>
    <mergeCell ref="C50:E50"/>
    <mergeCell ref="C51:E51"/>
    <mergeCell ref="C41:E41"/>
    <mergeCell ref="C42:E42"/>
    <mergeCell ref="C43:D43"/>
    <mergeCell ref="A44:B44"/>
    <mergeCell ref="C44:E44"/>
    <mergeCell ref="C45:E45"/>
    <mergeCell ref="C36:E36"/>
    <mergeCell ref="C37:E37"/>
    <mergeCell ref="C38:D38"/>
    <mergeCell ref="A39:B39"/>
    <mergeCell ref="C39:E39"/>
    <mergeCell ref="C40:E40"/>
    <mergeCell ref="C30:E30"/>
    <mergeCell ref="C31:E31"/>
    <mergeCell ref="C32:E32"/>
    <mergeCell ref="C33:E33"/>
    <mergeCell ref="C34:E34"/>
    <mergeCell ref="C35:E35"/>
    <mergeCell ref="C24:E24"/>
    <mergeCell ref="C25:E25"/>
    <mergeCell ref="C26:D26"/>
    <mergeCell ref="C27:D27"/>
    <mergeCell ref="C28:D28"/>
    <mergeCell ref="C11:E11"/>
    <mergeCell ref="A1:C4"/>
    <mergeCell ref="D1:M2"/>
    <mergeCell ref="O1:P2"/>
    <mergeCell ref="A29:B29"/>
    <mergeCell ref="C29:E29"/>
    <mergeCell ref="C18:E18"/>
    <mergeCell ref="C19:E19"/>
    <mergeCell ref="C20:D20"/>
    <mergeCell ref="C21:D21"/>
    <mergeCell ref="C22:D22"/>
    <mergeCell ref="C23:E23"/>
    <mergeCell ref="C12:E12"/>
    <mergeCell ref="C13:E13"/>
    <mergeCell ref="C14:D14"/>
    <mergeCell ref="C15:D15"/>
    <mergeCell ref="C16:D16"/>
    <mergeCell ref="C17:E17"/>
    <mergeCell ref="Q1:R2"/>
    <mergeCell ref="E3:J3"/>
    <mergeCell ref="O3:P3"/>
    <mergeCell ref="Q3:R3"/>
    <mergeCell ref="E4:J4"/>
    <mergeCell ref="A6:B6"/>
    <mergeCell ref="C6:E6"/>
    <mergeCell ref="A8:E8"/>
    <mergeCell ref="A10:B10"/>
    <mergeCell ref="C10:E10"/>
  </mergeCells>
  <pageMargins left="0.35433070866141736" right="0.11811023622047245" top="0.31496062992125984" bottom="0.35433070866141736" header="0.11811023622047245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showZeros="0" tabSelected="1" workbookViewId="0">
      <selection activeCell="A77" sqref="A77:A85"/>
    </sheetView>
  </sheetViews>
  <sheetFormatPr defaultRowHeight="12" x14ac:dyDescent="0.2"/>
  <cols>
    <col min="1" max="1" width="5.7109375" style="90" customWidth="1"/>
    <col min="2" max="3" width="7.7109375" style="90" customWidth="1"/>
    <col min="4" max="4" width="12.7109375" style="90" customWidth="1"/>
    <col min="5" max="5" width="8.7109375" style="75" customWidth="1"/>
    <col min="6" max="6" width="71.7109375" style="75" customWidth="1"/>
    <col min="7" max="7" width="7" style="90" customWidth="1"/>
    <col min="8" max="11" width="9.7109375" style="90" customWidth="1"/>
    <col min="12" max="12" width="12.7109375" style="90" customWidth="1"/>
    <col min="13" max="13" width="14.42578125" style="90" bestFit="1" customWidth="1"/>
    <col min="14" max="14" width="12.7109375" style="90" customWidth="1"/>
    <col min="15" max="16384" width="9.140625" style="75"/>
  </cols>
  <sheetData>
    <row r="1" spans="1:14" ht="3.95" customHeight="1" x14ac:dyDescent="0.2">
      <c r="A1" s="73"/>
      <c r="B1" s="73"/>
      <c r="C1" s="73"/>
      <c r="D1" s="73"/>
      <c r="E1" s="74"/>
      <c r="F1" s="74"/>
      <c r="G1" s="73"/>
      <c r="H1" s="73"/>
      <c r="I1" s="73"/>
      <c r="J1" s="73"/>
      <c r="K1" s="73"/>
      <c r="L1" s="73"/>
      <c r="M1" s="73"/>
      <c r="N1" s="73"/>
    </row>
    <row r="2" spans="1:14" s="76" customFormat="1" ht="15.95" customHeight="1" x14ac:dyDescent="0.25">
      <c r="A2" s="72" t="s">
        <v>3</v>
      </c>
      <c r="B2" s="72" t="s">
        <v>194</v>
      </c>
      <c r="C2" s="72" t="s">
        <v>195</v>
      </c>
      <c r="D2" s="170" t="s">
        <v>4</v>
      </c>
      <c r="E2" s="170"/>
      <c r="F2" s="170"/>
      <c r="G2" s="72" t="s">
        <v>5</v>
      </c>
      <c r="H2" s="72" t="s">
        <v>6</v>
      </c>
      <c r="I2" s="72" t="s">
        <v>7</v>
      </c>
      <c r="J2" s="72" t="s">
        <v>8</v>
      </c>
      <c r="K2" s="72" t="s">
        <v>9</v>
      </c>
      <c r="L2" s="72" t="s">
        <v>10</v>
      </c>
      <c r="M2" s="72" t="s">
        <v>11</v>
      </c>
      <c r="N2" s="72" t="s">
        <v>18</v>
      </c>
    </row>
    <row r="3" spans="1:14" ht="3.95" customHeight="1" x14ac:dyDescent="0.2">
      <c r="A3" s="73"/>
      <c r="B3" s="73"/>
      <c r="C3" s="73"/>
      <c r="D3" s="73"/>
      <c r="E3" s="74"/>
      <c r="F3" s="74"/>
      <c r="G3" s="73"/>
      <c r="H3" s="73"/>
      <c r="I3" s="73"/>
      <c r="J3" s="73"/>
      <c r="K3" s="73"/>
      <c r="L3" s="73"/>
      <c r="M3" s="73"/>
      <c r="N3" s="73"/>
    </row>
    <row r="4" spans="1:14" s="76" customFormat="1" ht="15.95" customHeight="1" x14ac:dyDescent="0.25">
      <c r="A4" s="92" t="s">
        <v>13</v>
      </c>
      <c r="B4" s="93"/>
      <c r="C4" s="93"/>
      <c r="D4" s="157" t="s">
        <v>46</v>
      </c>
      <c r="E4" s="157"/>
      <c r="F4" s="157"/>
      <c r="G4" s="94"/>
      <c r="H4" s="95"/>
      <c r="I4" s="95"/>
      <c r="J4" s="95"/>
      <c r="K4" s="96"/>
      <c r="L4" s="97">
        <f t="shared" ref="L4:M4" si="0">SUM(L5:L19)</f>
        <v>0</v>
      </c>
      <c r="M4" s="97">
        <f t="shared" si="0"/>
        <v>0</v>
      </c>
      <c r="N4" s="97">
        <f>SUM(N5:N19)</f>
        <v>0</v>
      </c>
    </row>
    <row r="5" spans="1:14" s="76" customFormat="1" ht="15" customHeight="1" x14ac:dyDescent="0.25">
      <c r="A5" s="77" t="s">
        <v>63</v>
      </c>
      <c r="B5" s="78"/>
      <c r="C5" s="78"/>
      <c r="D5" s="158" t="s">
        <v>247</v>
      </c>
      <c r="E5" s="158"/>
      <c r="F5" s="158"/>
      <c r="G5" s="79" t="s">
        <v>5</v>
      </c>
      <c r="H5" s="80">
        <v>1</v>
      </c>
      <c r="I5" s="80">
        <f>J5+K5</f>
        <v>0</v>
      </c>
      <c r="J5" s="80"/>
      <c r="K5" s="80"/>
      <c r="L5" s="80">
        <f>J5*H5</f>
        <v>0</v>
      </c>
      <c r="M5" s="80">
        <f>K5*H5</f>
        <v>0</v>
      </c>
      <c r="N5" s="80">
        <f>H5*I5</f>
        <v>0</v>
      </c>
    </row>
    <row r="6" spans="1:14" s="76" customFormat="1" ht="15" customHeight="1" x14ac:dyDescent="0.25">
      <c r="A6" s="81" t="s">
        <v>67</v>
      </c>
      <c r="B6" s="82" t="s">
        <v>196</v>
      </c>
      <c r="C6" s="82">
        <v>97624</v>
      </c>
      <c r="D6" s="159" t="s">
        <v>227</v>
      </c>
      <c r="E6" s="159"/>
      <c r="F6" s="159"/>
      <c r="G6" s="83" t="s">
        <v>41</v>
      </c>
      <c r="H6" s="84">
        <v>8</v>
      </c>
      <c r="I6" s="84">
        <f t="shared" ref="I6:I19" si="1">J6+K6</f>
        <v>0</v>
      </c>
      <c r="J6" s="84"/>
      <c r="K6" s="84"/>
      <c r="L6" s="84">
        <f>J6*H6</f>
        <v>0</v>
      </c>
      <c r="M6" s="84">
        <f>K6*H6</f>
        <v>0</v>
      </c>
      <c r="N6" s="84">
        <f t="shared" ref="N6:N19" si="2">H6*I6</f>
        <v>0</v>
      </c>
    </row>
    <row r="7" spans="1:14" s="76" customFormat="1" ht="15" customHeight="1" x14ac:dyDescent="0.25">
      <c r="A7" s="81" t="s">
        <v>70</v>
      </c>
      <c r="B7" s="82" t="s">
        <v>196</v>
      </c>
      <c r="C7" s="82">
        <v>97631</v>
      </c>
      <c r="D7" s="159" t="s">
        <v>228</v>
      </c>
      <c r="E7" s="159"/>
      <c r="F7" s="159"/>
      <c r="G7" s="83" t="s">
        <v>42</v>
      </c>
      <c r="H7" s="84">
        <v>72.790000000000006</v>
      </c>
      <c r="I7" s="84">
        <f t="shared" si="1"/>
        <v>0</v>
      </c>
      <c r="J7" s="84"/>
      <c r="K7" s="84"/>
      <c r="L7" s="84">
        <f>J7*H7</f>
        <v>0</v>
      </c>
      <c r="M7" s="84">
        <f>K7*H7</f>
        <v>0</v>
      </c>
      <c r="N7" s="84">
        <f t="shared" si="2"/>
        <v>0</v>
      </c>
    </row>
    <row r="8" spans="1:14" s="76" customFormat="1" ht="15" customHeight="1" x14ac:dyDescent="0.25">
      <c r="A8" s="81" t="s">
        <v>240</v>
      </c>
      <c r="B8" s="82" t="s">
        <v>196</v>
      </c>
      <c r="C8" s="82">
        <v>97633</v>
      </c>
      <c r="D8" s="159" t="s">
        <v>229</v>
      </c>
      <c r="E8" s="159"/>
      <c r="F8" s="159"/>
      <c r="G8" s="83" t="s">
        <v>42</v>
      </c>
      <c r="H8" s="84">
        <v>89.99</v>
      </c>
      <c r="I8" s="84">
        <f t="shared" si="1"/>
        <v>0</v>
      </c>
      <c r="J8" s="84"/>
      <c r="K8" s="84"/>
      <c r="L8" s="84">
        <f t="shared" ref="L8" si="3">J8*H8</f>
        <v>0</v>
      </c>
      <c r="M8" s="84">
        <f t="shared" ref="M8" si="4">K8*H8</f>
        <v>0</v>
      </c>
      <c r="N8" s="84">
        <f t="shared" si="2"/>
        <v>0</v>
      </c>
    </row>
    <row r="9" spans="1:14" s="76" customFormat="1" ht="15" customHeight="1" x14ac:dyDescent="0.25">
      <c r="A9" s="81" t="s">
        <v>248</v>
      </c>
      <c r="B9" s="82" t="s">
        <v>196</v>
      </c>
      <c r="C9" s="82">
        <v>97645</v>
      </c>
      <c r="D9" s="159" t="s">
        <v>232</v>
      </c>
      <c r="E9" s="159"/>
      <c r="F9" s="159"/>
      <c r="G9" s="83" t="s">
        <v>42</v>
      </c>
      <c r="H9" s="84">
        <v>4</v>
      </c>
      <c r="I9" s="84">
        <f t="shared" si="1"/>
        <v>0</v>
      </c>
      <c r="J9" s="84"/>
      <c r="K9" s="84"/>
      <c r="L9" s="84">
        <f>J9*H9</f>
        <v>0</v>
      </c>
      <c r="M9" s="84">
        <f>K9*H9</f>
        <v>0</v>
      </c>
      <c r="N9" s="84">
        <f t="shared" si="2"/>
        <v>0</v>
      </c>
    </row>
    <row r="10" spans="1:14" s="76" customFormat="1" ht="15" customHeight="1" x14ac:dyDescent="0.25">
      <c r="A10" s="81" t="s">
        <v>249</v>
      </c>
      <c r="B10" s="82" t="s">
        <v>196</v>
      </c>
      <c r="C10" s="82">
        <v>97662</v>
      </c>
      <c r="D10" s="159" t="s">
        <v>235</v>
      </c>
      <c r="E10" s="159"/>
      <c r="F10" s="159"/>
      <c r="G10" s="83" t="s">
        <v>53</v>
      </c>
      <c r="H10" s="84">
        <v>12.3</v>
      </c>
      <c r="I10" s="84">
        <f t="shared" si="1"/>
        <v>0</v>
      </c>
      <c r="J10" s="84"/>
      <c r="K10" s="84"/>
      <c r="L10" s="84">
        <f t="shared" ref="L10:L19" si="5">J10*H10</f>
        <v>0</v>
      </c>
      <c r="M10" s="84">
        <f t="shared" ref="M10:M19" si="6">K10*H10</f>
        <v>0</v>
      </c>
      <c r="N10" s="84">
        <f t="shared" si="2"/>
        <v>0</v>
      </c>
    </row>
    <row r="11" spans="1:14" s="76" customFormat="1" ht="15" customHeight="1" x14ac:dyDescent="0.25">
      <c r="A11" s="81" t="s">
        <v>250</v>
      </c>
      <c r="B11" s="82" t="s">
        <v>196</v>
      </c>
      <c r="C11" s="82">
        <v>97663</v>
      </c>
      <c r="D11" s="159" t="s">
        <v>236</v>
      </c>
      <c r="E11" s="159"/>
      <c r="F11" s="159"/>
      <c r="G11" s="83" t="s">
        <v>5</v>
      </c>
      <c r="H11" s="84">
        <v>4</v>
      </c>
      <c r="I11" s="84">
        <f t="shared" si="1"/>
        <v>0</v>
      </c>
      <c r="J11" s="84"/>
      <c r="K11" s="84"/>
      <c r="L11" s="84">
        <f t="shared" si="5"/>
        <v>0</v>
      </c>
      <c r="M11" s="84">
        <f t="shared" si="6"/>
        <v>0</v>
      </c>
      <c r="N11" s="84">
        <f t="shared" si="2"/>
        <v>0</v>
      </c>
    </row>
    <row r="12" spans="1:14" s="76" customFormat="1" ht="15" customHeight="1" x14ac:dyDescent="0.25">
      <c r="A12" s="81" t="s">
        <v>251</v>
      </c>
      <c r="B12" s="82" t="s">
        <v>196</v>
      </c>
      <c r="C12" s="82">
        <v>97664</v>
      </c>
      <c r="D12" s="159" t="s">
        <v>237</v>
      </c>
      <c r="E12" s="159"/>
      <c r="F12" s="159"/>
      <c r="G12" s="83" t="s">
        <v>5</v>
      </c>
      <c r="H12" s="84">
        <v>8</v>
      </c>
      <c r="I12" s="84">
        <f t="shared" si="1"/>
        <v>0</v>
      </c>
      <c r="J12" s="84"/>
      <c r="K12" s="84"/>
      <c r="L12" s="84">
        <f t="shared" si="5"/>
        <v>0</v>
      </c>
      <c r="M12" s="84">
        <f t="shared" si="6"/>
        <v>0</v>
      </c>
      <c r="N12" s="84">
        <f t="shared" si="2"/>
        <v>0</v>
      </c>
    </row>
    <row r="13" spans="1:14" s="76" customFormat="1" ht="15" customHeight="1" x14ac:dyDescent="0.25">
      <c r="A13" s="81" t="s">
        <v>252</v>
      </c>
      <c r="B13" s="82" t="s">
        <v>196</v>
      </c>
      <c r="C13" s="82">
        <v>97665</v>
      </c>
      <c r="D13" s="159" t="s">
        <v>238</v>
      </c>
      <c r="E13" s="159"/>
      <c r="F13" s="159"/>
      <c r="G13" s="83" t="s">
        <v>5</v>
      </c>
      <c r="H13" s="84">
        <v>2</v>
      </c>
      <c r="I13" s="84">
        <f t="shared" si="1"/>
        <v>0</v>
      </c>
      <c r="J13" s="84"/>
      <c r="K13" s="84"/>
      <c r="L13" s="84">
        <f t="shared" si="5"/>
        <v>0</v>
      </c>
      <c r="M13" s="84">
        <f t="shared" si="6"/>
        <v>0</v>
      </c>
      <c r="N13" s="84">
        <f t="shared" si="2"/>
        <v>0</v>
      </c>
    </row>
    <row r="14" spans="1:14" s="76" customFormat="1" ht="15" customHeight="1" x14ac:dyDescent="0.25">
      <c r="A14" s="81" t="s">
        <v>253</v>
      </c>
      <c r="B14" s="82" t="s">
        <v>196</v>
      </c>
      <c r="C14" s="82">
        <v>97666</v>
      </c>
      <c r="D14" s="159" t="s">
        <v>239</v>
      </c>
      <c r="E14" s="159"/>
      <c r="F14" s="159"/>
      <c r="G14" s="83" t="s">
        <v>5</v>
      </c>
      <c r="H14" s="84">
        <v>7</v>
      </c>
      <c r="I14" s="84">
        <f t="shared" si="1"/>
        <v>0</v>
      </c>
      <c r="J14" s="84"/>
      <c r="K14" s="84"/>
      <c r="L14" s="84">
        <f t="shared" si="5"/>
        <v>0</v>
      </c>
      <c r="M14" s="84">
        <f t="shared" si="6"/>
        <v>0</v>
      </c>
      <c r="N14" s="84">
        <f t="shared" si="2"/>
        <v>0</v>
      </c>
    </row>
    <row r="15" spans="1:14" s="76" customFormat="1" ht="15" customHeight="1" x14ac:dyDescent="0.25">
      <c r="A15" s="81" t="s">
        <v>254</v>
      </c>
      <c r="B15" s="82" t="s">
        <v>196</v>
      </c>
      <c r="C15" s="82">
        <v>97660</v>
      </c>
      <c r="D15" s="159" t="s">
        <v>233</v>
      </c>
      <c r="E15" s="159"/>
      <c r="F15" s="159"/>
      <c r="G15" s="83" t="s">
        <v>5</v>
      </c>
      <c r="H15" s="84">
        <v>2</v>
      </c>
      <c r="I15" s="84">
        <f t="shared" si="1"/>
        <v>0</v>
      </c>
      <c r="J15" s="84"/>
      <c r="K15" s="84"/>
      <c r="L15" s="84">
        <f t="shared" si="5"/>
        <v>0</v>
      </c>
      <c r="M15" s="84">
        <f t="shared" si="6"/>
        <v>0</v>
      </c>
      <c r="N15" s="84">
        <f t="shared" si="2"/>
        <v>0</v>
      </c>
    </row>
    <row r="16" spans="1:14" s="76" customFormat="1" ht="15" customHeight="1" x14ac:dyDescent="0.25">
      <c r="A16" s="81" t="s">
        <v>255</v>
      </c>
      <c r="B16" s="82" t="s">
        <v>196</v>
      </c>
      <c r="C16" s="82">
        <v>97661</v>
      </c>
      <c r="D16" s="159" t="s">
        <v>234</v>
      </c>
      <c r="E16" s="159"/>
      <c r="F16" s="159"/>
      <c r="G16" s="83" t="s">
        <v>53</v>
      </c>
      <c r="H16" s="84">
        <v>25</v>
      </c>
      <c r="I16" s="84">
        <f t="shared" si="1"/>
        <v>0</v>
      </c>
      <c r="J16" s="84"/>
      <c r="K16" s="84"/>
      <c r="L16" s="84">
        <f t="shared" si="5"/>
        <v>0</v>
      </c>
      <c r="M16" s="84">
        <f t="shared" si="6"/>
        <v>0</v>
      </c>
      <c r="N16" s="84">
        <f t="shared" si="2"/>
        <v>0</v>
      </c>
    </row>
    <row r="17" spans="1:14" s="76" customFormat="1" ht="15" customHeight="1" x14ac:dyDescent="0.25">
      <c r="A17" s="81" t="s">
        <v>256</v>
      </c>
      <c r="B17" s="82" t="s">
        <v>196</v>
      </c>
      <c r="C17" s="82">
        <v>97641</v>
      </c>
      <c r="D17" s="159" t="s">
        <v>231</v>
      </c>
      <c r="E17" s="159"/>
      <c r="F17" s="159"/>
      <c r="G17" s="83" t="s">
        <v>42</v>
      </c>
      <c r="H17" s="84">
        <v>18.809999999999999</v>
      </c>
      <c r="I17" s="84">
        <f t="shared" si="1"/>
        <v>0</v>
      </c>
      <c r="J17" s="84"/>
      <c r="K17" s="84"/>
      <c r="L17" s="84">
        <f t="shared" si="5"/>
        <v>0</v>
      </c>
      <c r="M17" s="84">
        <f t="shared" si="6"/>
        <v>0</v>
      </c>
      <c r="N17" s="84">
        <f t="shared" si="2"/>
        <v>0</v>
      </c>
    </row>
    <row r="18" spans="1:14" s="76" customFormat="1" ht="15" customHeight="1" x14ac:dyDescent="0.25">
      <c r="A18" s="81" t="s">
        <v>257</v>
      </c>
      <c r="B18" s="82" t="s">
        <v>196</v>
      </c>
      <c r="C18" s="82">
        <v>102191</v>
      </c>
      <c r="D18" s="159" t="s">
        <v>206</v>
      </c>
      <c r="E18" s="159"/>
      <c r="F18" s="159"/>
      <c r="G18" s="83" t="s">
        <v>42</v>
      </c>
      <c r="H18" s="84">
        <v>4</v>
      </c>
      <c r="I18" s="84">
        <f t="shared" si="1"/>
        <v>0</v>
      </c>
      <c r="J18" s="84"/>
      <c r="K18" s="84"/>
      <c r="L18" s="84">
        <f t="shared" si="5"/>
        <v>0</v>
      </c>
      <c r="M18" s="84">
        <f t="shared" si="6"/>
        <v>0</v>
      </c>
      <c r="N18" s="84">
        <f t="shared" si="2"/>
        <v>0</v>
      </c>
    </row>
    <row r="19" spans="1:14" s="76" customFormat="1" ht="15" customHeight="1" x14ac:dyDescent="0.25">
      <c r="A19" s="81" t="s">
        <v>258</v>
      </c>
      <c r="B19" s="82" t="s">
        <v>196</v>
      </c>
      <c r="C19" s="82">
        <v>97639</v>
      </c>
      <c r="D19" s="159" t="s">
        <v>230</v>
      </c>
      <c r="E19" s="159"/>
      <c r="F19" s="159"/>
      <c r="G19" s="83" t="s">
        <v>42</v>
      </c>
      <c r="H19" s="84">
        <v>12.04</v>
      </c>
      <c r="I19" s="84">
        <f t="shared" si="1"/>
        <v>0</v>
      </c>
      <c r="J19" s="84"/>
      <c r="K19" s="84"/>
      <c r="L19" s="84">
        <f t="shared" si="5"/>
        <v>0</v>
      </c>
      <c r="M19" s="84">
        <f t="shared" si="6"/>
        <v>0</v>
      </c>
      <c r="N19" s="85">
        <f t="shared" si="2"/>
        <v>0</v>
      </c>
    </row>
    <row r="20" spans="1:14" s="76" customFormat="1" ht="15.95" customHeight="1" x14ac:dyDescent="0.25">
      <c r="A20" s="98" t="s">
        <v>14</v>
      </c>
      <c r="B20" s="93"/>
      <c r="C20" s="93"/>
      <c r="D20" s="157" t="s">
        <v>259</v>
      </c>
      <c r="E20" s="157"/>
      <c r="F20" s="157"/>
      <c r="G20" s="94"/>
      <c r="H20" s="95"/>
      <c r="I20" s="95"/>
      <c r="J20" s="95"/>
      <c r="K20" s="96"/>
      <c r="L20" s="97">
        <f t="shared" ref="L20:M20" si="7">L21+L27+L32</f>
        <v>0</v>
      </c>
      <c r="M20" s="97">
        <f t="shared" si="7"/>
        <v>0</v>
      </c>
      <c r="N20" s="97">
        <f>N21+N27+N32</f>
        <v>0</v>
      </c>
    </row>
    <row r="21" spans="1:14" s="76" customFormat="1" ht="15" customHeight="1" x14ac:dyDescent="0.25">
      <c r="A21" s="71" t="s">
        <v>15</v>
      </c>
      <c r="B21" s="78"/>
      <c r="C21" s="78"/>
      <c r="D21" s="169" t="s">
        <v>260</v>
      </c>
      <c r="E21" s="169"/>
      <c r="F21" s="169"/>
      <c r="G21" s="79"/>
      <c r="H21" s="80"/>
      <c r="I21" s="80">
        <f t="shared" ref="I21:I38" si="8">J21+K21</f>
        <v>0</v>
      </c>
      <c r="J21" s="84"/>
      <c r="K21" s="84"/>
      <c r="L21" s="69">
        <f t="shared" ref="L21:M21" si="9">SUM(L22:L26)</f>
        <v>0</v>
      </c>
      <c r="M21" s="69">
        <f t="shared" si="9"/>
        <v>0</v>
      </c>
      <c r="N21" s="69">
        <f>SUM(N22:N26)</f>
        <v>0</v>
      </c>
    </row>
    <row r="22" spans="1:14" s="76" customFormat="1" ht="26.1" customHeight="1" x14ac:dyDescent="0.25">
      <c r="A22" s="86" t="s">
        <v>261</v>
      </c>
      <c r="B22" s="82" t="s">
        <v>196</v>
      </c>
      <c r="C22" s="82">
        <v>89356</v>
      </c>
      <c r="D22" s="159" t="s">
        <v>213</v>
      </c>
      <c r="E22" s="159"/>
      <c r="F22" s="159"/>
      <c r="G22" s="83" t="s">
        <v>53</v>
      </c>
      <c r="H22" s="84">
        <v>12</v>
      </c>
      <c r="I22" s="84">
        <f t="shared" si="8"/>
        <v>0</v>
      </c>
      <c r="J22" s="84"/>
      <c r="K22" s="84"/>
      <c r="L22" s="84">
        <f>J22*H22</f>
        <v>0</v>
      </c>
      <c r="M22" s="84">
        <f>K22*H22</f>
        <v>0</v>
      </c>
      <c r="N22" s="84">
        <f>H22*I22</f>
        <v>0</v>
      </c>
    </row>
    <row r="23" spans="1:14" s="76" customFormat="1" ht="26.1" customHeight="1" x14ac:dyDescent="0.25">
      <c r="A23" s="86" t="s">
        <v>262</v>
      </c>
      <c r="B23" s="82" t="s">
        <v>196</v>
      </c>
      <c r="C23" s="82">
        <v>89711</v>
      </c>
      <c r="D23" s="159" t="s">
        <v>198</v>
      </c>
      <c r="E23" s="159"/>
      <c r="F23" s="159"/>
      <c r="G23" s="83" t="s">
        <v>53</v>
      </c>
      <c r="H23" s="84">
        <v>12</v>
      </c>
      <c r="I23" s="84">
        <f t="shared" si="8"/>
        <v>0</v>
      </c>
      <c r="J23" s="84"/>
      <c r="K23" s="84"/>
      <c r="L23" s="84">
        <f t="shared" ref="L23:L26" si="10">J23*H23</f>
        <v>0</v>
      </c>
      <c r="M23" s="84">
        <f t="shared" ref="M23:M26" si="11">K23*H23</f>
        <v>0</v>
      </c>
      <c r="N23" s="84">
        <f t="shared" ref="N23:N26" si="12">H23*I23</f>
        <v>0</v>
      </c>
    </row>
    <row r="24" spans="1:14" s="76" customFormat="1" ht="26.1" customHeight="1" x14ac:dyDescent="0.25">
      <c r="A24" s="86" t="s">
        <v>263</v>
      </c>
      <c r="B24" s="82" t="s">
        <v>196</v>
      </c>
      <c r="C24" s="82">
        <v>89482</v>
      </c>
      <c r="D24" s="159" t="s">
        <v>197</v>
      </c>
      <c r="E24" s="159"/>
      <c r="F24" s="159"/>
      <c r="G24" s="83" t="s">
        <v>5</v>
      </c>
      <c r="H24" s="84">
        <v>2</v>
      </c>
      <c r="I24" s="84">
        <f t="shared" si="8"/>
        <v>0</v>
      </c>
      <c r="J24" s="84"/>
      <c r="K24" s="84"/>
      <c r="L24" s="84">
        <f t="shared" si="10"/>
        <v>0</v>
      </c>
      <c r="M24" s="84">
        <f t="shared" si="11"/>
        <v>0</v>
      </c>
      <c r="N24" s="84">
        <f t="shared" si="12"/>
        <v>0</v>
      </c>
    </row>
    <row r="25" spans="1:14" s="76" customFormat="1" ht="26.1" customHeight="1" x14ac:dyDescent="0.25">
      <c r="A25" s="86" t="s">
        <v>318</v>
      </c>
      <c r="B25" s="82" t="s">
        <v>196</v>
      </c>
      <c r="C25" s="82">
        <v>89985</v>
      </c>
      <c r="D25" s="159" t="s">
        <v>214</v>
      </c>
      <c r="E25" s="159"/>
      <c r="F25" s="159"/>
      <c r="G25" s="83" t="s">
        <v>5</v>
      </c>
      <c r="H25" s="84">
        <v>2</v>
      </c>
      <c r="I25" s="84">
        <f t="shared" si="8"/>
        <v>0</v>
      </c>
      <c r="J25" s="84"/>
      <c r="K25" s="84"/>
      <c r="L25" s="84">
        <f t="shared" si="10"/>
        <v>0</v>
      </c>
      <c r="M25" s="84">
        <f t="shared" si="11"/>
        <v>0</v>
      </c>
      <c r="N25" s="84">
        <f t="shared" si="12"/>
        <v>0</v>
      </c>
    </row>
    <row r="26" spans="1:14" s="76" customFormat="1" ht="26.1" customHeight="1" x14ac:dyDescent="0.25">
      <c r="A26" s="86" t="s">
        <v>319</v>
      </c>
      <c r="B26" s="82" t="s">
        <v>196</v>
      </c>
      <c r="C26" s="82">
        <v>99635</v>
      </c>
      <c r="D26" s="159" t="s">
        <v>215</v>
      </c>
      <c r="E26" s="159"/>
      <c r="F26" s="159"/>
      <c r="G26" s="83" t="s">
        <v>5</v>
      </c>
      <c r="H26" s="84">
        <v>2</v>
      </c>
      <c r="I26" s="84">
        <f t="shared" si="8"/>
        <v>0</v>
      </c>
      <c r="J26" s="84"/>
      <c r="K26" s="84"/>
      <c r="L26" s="84">
        <f t="shared" si="10"/>
        <v>0</v>
      </c>
      <c r="M26" s="84">
        <f t="shared" si="11"/>
        <v>0</v>
      </c>
      <c r="N26" s="84">
        <f t="shared" si="12"/>
        <v>0</v>
      </c>
    </row>
    <row r="27" spans="1:14" s="76" customFormat="1" ht="15" customHeight="1" x14ac:dyDescent="0.25">
      <c r="A27" s="71" t="s">
        <v>48</v>
      </c>
      <c r="B27" s="82"/>
      <c r="C27" s="82"/>
      <c r="D27" s="168" t="s">
        <v>268</v>
      </c>
      <c r="E27" s="168"/>
      <c r="F27" s="168"/>
      <c r="G27" s="83"/>
      <c r="H27" s="84"/>
      <c r="I27" s="84">
        <f t="shared" si="8"/>
        <v>0</v>
      </c>
      <c r="J27" s="84"/>
      <c r="K27" s="84"/>
      <c r="L27" s="70">
        <f t="shared" ref="L27:M27" si="13">SUM(L28:L31)</f>
        <v>0</v>
      </c>
      <c r="M27" s="70">
        <f t="shared" si="13"/>
        <v>0</v>
      </c>
      <c r="N27" s="70">
        <f>SUM(N28:N31)</f>
        <v>0</v>
      </c>
    </row>
    <row r="28" spans="1:14" s="76" customFormat="1" ht="26.1" customHeight="1" x14ac:dyDescent="0.25">
      <c r="A28" s="86" t="s">
        <v>264</v>
      </c>
      <c r="B28" s="82" t="s">
        <v>196</v>
      </c>
      <c r="C28" s="82">
        <v>89711</v>
      </c>
      <c r="D28" s="159" t="s">
        <v>198</v>
      </c>
      <c r="E28" s="159"/>
      <c r="F28" s="159"/>
      <c r="G28" s="83" t="s">
        <v>53</v>
      </c>
      <c r="H28" s="84">
        <v>12</v>
      </c>
      <c r="I28" s="84">
        <f t="shared" si="8"/>
        <v>0</v>
      </c>
      <c r="J28" s="84"/>
      <c r="K28" s="84"/>
      <c r="L28" s="84">
        <f>J28*H28</f>
        <v>0</v>
      </c>
      <c r="M28" s="84">
        <f>K28*H28</f>
        <v>0</v>
      </c>
      <c r="N28" s="84">
        <f>H28*I28</f>
        <v>0</v>
      </c>
    </row>
    <row r="29" spans="1:14" s="76" customFormat="1" ht="26.1" customHeight="1" x14ac:dyDescent="0.25">
      <c r="A29" s="86" t="s">
        <v>265</v>
      </c>
      <c r="B29" s="82" t="s">
        <v>196</v>
      </c>
      <c r="C29" s="82">
        <v>89712</v>
      </c>
      <c r="D29" s="159" t="s">
        <v>199</v>
      </c>
      <c r="E29" s="159"/>
      <c r="F29" s="159"/>
      <c r="G29" s="83" t="s">
        <v>53</v>
      </c>
      <c r="H29" s="84">
        <v>12</v>
      </c>
      <c r="I29" s="84">
        <f t="shared" si="8"/>
        <v>0</v>
      </c>
      <c r="J29" s="84"/>
      <c r="K29" s="84"/>
      <c r="L29" s="84">
        <f t="shared" ref="L29:L31" si="14">J29*H29</f>
        <v>0</v>
      </c>
      <c r="M29" s="84">
        <f t="shared" ref="M29:M31" si="15">K29*H29</f>
        <v>0</v>
      </c>
      <c r="N29" s="84">
        <f t="shared" ref="N29:N31" si="16">H29*I29</f>
        <v>0</v>
      </c>
    </row>
    <row r="30" spans="1:14" s="76" customFormat="1" ht="26.1" customHeight="1" x14ac:dyDescent="0.25">
      <c r="A30" s="86" t="s">
        <v>266</v>
      </c>
      <c r="B30" s="82" t="s">
        <v>196</v>
      </c>
      <c r="C30" s="82">
        <v>89714</v>
      </c>
      <c r="D30" s="159" t="s">
        <v>200</v>
      </c>
      <c r="E30" s="159"/>
      <c r="F30" s="159"/>
      <c r="G30" s="83" t="s">
        <v>53</v>
      </c>
      <c r="H30" s="84">
        <v>12</v>
      </c>
      <c r="I30" s="84">
        <f t="shared" si="8"/>
        <v>0</v>
      </c>
      <c r="J30" s="84"/>
      <c r="K30" s="84"/>
      <c r="L30" s="84">
        <f t="shared" si="14"/>
        <v>0</v>
      </c>
      <c r="M30" s="84">
        <f t="shared" si="15"/>
        <v>0</v>
      </c>
      <c r="N30" s="84">
        <f t="shared" si="16"/>
        <v>0</v>
      </c>
    </row>
    <row r="31" spans="1:14" s="76" customFormat="1" ht="26.1" customHeight="1" x14ac:dyDescent="0.25">
      <c r="A31" s="86" t="s">
        <v>267</v>
      </c>
      <c r="B31" s="82" t="s">
        <v>196</v>
      </c>
      <c r="C31" s="82">
        <v>89482</v>
      </c>
      <c r="D31" s="159" t="s">
        <v>197</v>
      </c>
      <c r="E31" s="159"/>
      <c r="F31" s="159"/>
      <c r="G31" s="83" t="s">
        <v>5</v>
      </c>
      <c r="H31" s="84">
        <v>2</v>
      </c>
      <c r="I31" s="84">
        <f t="shared" si="8"/>
        <v>0</v>
      </c>
      <c r="J31" s="84"/>
      <c r="K31" s="84"/>
      <c r="L31" s="84">
        <f t="shared" si="14"/>
        <v>0</v>
      </c>
      <c r="M31" s="84">
        <f t="shared" si="15"/>
        <v>0</v>
      </c>
      <c r="N31" s="84">
        <f t="shared" si="16"/>
        <v>0</v>
      </c>
    </row>
    <row r="32" spans="1:14" s="76" customFormat="1" ht="15" customHeight="1" x14ac:dyDescent="0.25">
      <c r="A32" s="71" t="s">
        <v>99</v>
      </c>
      <c r="B32" s="82"/>
      <c r="C32" s="82"/>
      <c r="D32" s="168" t="s">
        <v>28</v>
      </c>
      <c r="E32" s="168"/>
      <c r="F32" s="168"/>
      <c r="G32" s="83"/>
      <c r="H32" s="84"/>
      <c r="I32" s="84">
        <f t="shared" si="8"/>
        <v>0</v>
      </c>
      <c r="J32" s="84"/>
      <c r="K32" s="84"/>
      <c r="L32" s="70">
        <f t="shared" ref="L32:M32" si="17">SUM(L33:L38)</f>
        <v>0</v>
      </c>
      <c r="M32" s="70">
        <f t="shared" si="17"/>
        <v>0</v>
      </c>
      <c r="N32" s="70">
        <f>SUM(N33:N38)</f>
        <v>0</v>
      </c>
    </row>
    <row r="33" spans="1:14" s="76" customFormat="1" ht="26.1" customHeight="1" x14ac:dyDescent="0.25">
      <c r="A33" s="86" t="s">
        <v>269</v>
      </c>
      <c r="B33" s="82" t="s">
        <v>196</v>
      </c>
      <c r="C33" s="82">
        <v>91925</v>
      </c>
      <c r="D33" s="159" t="s">
        <v>207</v>
      </c>
      <c r="E33" s="159"/>
      <c r="F33" s="159"/>
      <c r="G33" s="83" t="s">
        <v>53</v>
      </c>
      <c r="H33" s="84">
        <v>100</v>
      </c>
      <c r="I33" s="84">
        <f t="shared" si="8"/>
        <v>0</v>
      </c>
      <c r="J33" s="84"/>
      <c r="K33" s="84"/>
      <c r="L33" s="84">
        <f>J33*H33</f>
        <v>0</v>
      </c>
      <c r="M33" s="84">
        <f>K33*H33</f>
        <v>0</v>
      </c>
      <c r="N33" s="84">
        <f>H33*I33</f>
        <v>0</v>
      </c>
    </row>
    <row r="34" spans="1:14" s="76" customFormat="1" ht="15" customHeight="1" x14ac:dyDescent="0.25">
      <c r="A34" s="86" t="s">
        <v>270</v>
      </c>
      <c r="B34" s="82" t="s">
        <v>196</v>
      </c>
      <c r="C34" s="82">
        <v>97595</v>
      </c>
      <c r="D34" s="159" t="s">
        <v>208</v>
      </c>
      <c r="E34" s="159"/>
      <c r="F34" s="159"/>
      <c r="G34" s="83" t="s">
        <v>5</v>
      </c>
      <c r="H34" s="84">
        <v>8</v>
      </c>
      <c r="I34" s="84">
        <f t="shared" si="8"/>
        <v>0</v>
      </c>
      <c r="J34" s="84"/>
      <c r="K34" s="84"/>
      <c r="L34" s="84">
        <f t="shared" ref="L34:L38" si="18">J34*H34</f>
        <v>0</v>
      </c>
      <c r="M34" s="84">
        <f>K34*H34</f>
        <v>0</v>
      </c>
      <c r="N34" s="84">
        <f t="shared" ref="N34:N38" si="19">H34*I34</f>
        <v>0</v>
      </c>
    </row>
    <row r="35" spans="1:14" s="76" customFormat="1" ht="15" customHeight="1" x14ac:dyDescent="0.25">
      <c r="A35" s="86" t="s">
        <v>271</v>
      </c>
      <c r="B35" s="82" t="s">
        <v>196</v>
      </c>
      <c r="C35" s="82">
        <v>97599</v>
      </c>
      <c r="D35" s="159" t="s">
        <v>209</v>
      </c>
      <c r="E35" s="159"/>
      <c r="F35" s="159"/>
      <c r="G35" s="83" t="s">
        <v>5</v>
      </c>
      <c r="H35" s="84">
        <v>2</v>
      </c>
      <c r="I35" s="84">
        <f t="shared" si="8"/>
        <v>0</v>
      </c>
      <c r="J35" s="84"/>
      <c r="K35" s="84"/>
      <c r="L35" s="84">
        <f t="shared" si="18"/>
        <v>0</v>
      </c>
      <c r="M35" s="84">
        <f t="shared" ref="M35:M36" si="20">K35*H35</f>
        <v>0</v>
      </c>
      <c r="N35" s="84">
        <f t="shared" si="19"/>
        <v>0</v>
      </c>
    </row>
    <row r="36" spans="1:14" s="76" customFormat="1" ht="15" customHeight="1" x14ac:dyDescent="0.25">
      <c r="A36" s="86" t="s">
        <v>272</v>
      </c>
      <c r="B36" s="82" t="s">
        <v>196</v>
      </c>
      <c r="C36" s="82">
        <v>97610</v>
      </c>
      <c r="D36" s="159" t="s">
        <v>210</v>
      </c>
      <c r="E36" s="159"/>
      <c r="F36" s="159"/>
      <c r="G36" s="83" t="s">
        <v>5</v>
      </c>
      <c r="H36" s="84">
        <v>10</v>
      </c>
      <c r="I36" s="84">
        <f t="shared" si="8"/>
        <v>0</v>
      </c>
      <c r="J36" s="84"/>
      <c r="K36" s="84"/>
      <c r="L36" s="84">
        <f t="shared" si="18"/>
        <v>0</v>
      </c>
      <c r="M36" s="84">
        <f t="shared" si="20"/>
        <v>0</v>
      </c>
      <c r="N36" s="84">
        <f t="shared" si="19"/>
        <v>0</v>
      </c>
    </row>
    <row r="37" spans="1:14" s="76" customFormat="1" ht="26.1" customHeight="1" x14ac:dyDescent="0.25">
      <c r="A37" s="86" t="s">
        <v>273</v>
      </c>
      <c r="B37" s="82" t="s">
        <v>196</v>
      </c>
      <c r="C37" s="82">
        <v>93140</v>
      </c>
      <c r="D37" s="159" t="s">
        <v>211</v>
      </c>
      <c r="E37" s="159"/>
      <c r="F37" s="159"/>
      <c r="G37" s="83" t="s">
        <v>5</v>
      </c>
      <c r="H37" s="84">
        <v>10</v>
      </c>
      <c r="I37" s="84">
        <f t="shared" si="8"/>
        <v>0</v>
      </c>
      <c r="J37" s="84"/>
      <c r="K37" s="84"/>
      <c r="L37" s="84">
        <f t="shared" si="18"/>
        <v>0</v>
      </c>
      <c r="M37" s="84">
        <f>K37*H37</f>
        <v>0</v>
      </c>
      <c r="N37" s="84">
        <f t="shared" si="19"/>
        <v>0</v>
      </c>
    </row>
    <row r="38" spans="1:14" s="76" customFormat="1" ht="26.1" customHeight="1" x14ac:dyDescent="0.25">
      <c r="A38" s="86" t="s">
        <v>274</v>
      </c>
      <c r="B38" s="82" t="s">
        <v>196</v>
      </c>
      <c r="C38" s="82">
        <v>93143</v>
      </c>
      <c r="D38" s="159" t="s">
        <v>212</v>
      </c>
      <c r="E38" s="159"/>
      <c r="F38" s="159"/>
      <c r="G38" s="83" t="s">
        <v>5</v>
      </c>
      <c r="H38" s="84">
        <v>2</v>
      </c>
      <c r="I38" s="84">
        <f t="shared" si="8"/>
        <v>0</v>
      </c>
      <c r="J38" s="84"/>
      <c r="K38" s="84"/>
      <c r="L38" s="84">
        <f t="shared" si="18"/>
        <v>0</v>
      </c>
      <c r="M38" s="84">
        <f t="shared" ref="M38:M39" si="21">K38*H38</f>
        <v>0</v>
      </c>
      <c r="N38" s="84">
        <f t="shared" si="19"/>
        <v>0</v>
      </c>
    </row>
    <row r="39" spans="1:14" s="76" customFormat="1" ht="15" customHeight="1" x14ac:dyDescent="0.25">
      <c r="A39" s="86" t="s">
        <v>321</v>
      </c>
      <c r="B39" s="82" t="s">
        <v>196</v>
      </c>
      <c r="C39" s="82">
        <v>97610</v>
      </c>
      <c r="D39" s="159" t="s">
        <v>322</v>
      </c>
      <c r="E39" s="159"/>
      <c r="F39" s="159"/>
      <c r="G39" s="83" t="s">
        <v>5</v>
      </c>
      <c r="H39" s="84">
        <v>10</v>
      </c>
      <c r="I39" s="84">
        <f t="shared" ref="I39" si="22">J39+K39</f>
        <v>0</v>
      </c>
      <c r="J39" s="84"/>
      <c r="K39" s="84"/>
      <c r="L39" s="84">
        <f t="shared" ref="L39" si="23">J39*H39</f>
        <v>0</v>
      </c>
      <c r="M39" s="84">
        <f t="shared" si="21"/>
        <v>0</v>
      </c>
      <c r="N39" s="84">
        <f t="shared" ref="N39" si="24">H39*I39</f>
        <v>0</v>
      </c>
    </row>
    <row r="40" spans="1:14" s="76" customFormat="1" ht="15.95" customHeight="1" x14ac:dyDescent="0.25">
      <c r="A40" s="92" t="s">
        <v>16</v>
      </c>
      <c r="B40" s="93"/>
      <c r="C40" s="93"/>
      <c r="D40" s="157" t="s">
        <v>275</v>
      </c>
      <c r="E40" s="157"/>
      <c r="F40" s="157"/>
      <c r="G40" s="94"/>
      <c r="H40" s="95"/>
      <c r="I40" s="95"/>
      <c r="J40" s="95"/>
      <c r="K40" s="96"/>
      <c r="L40" s="97">
        <f t="shared" ref="L40:M40" si="25">SUM(L41:L46)</f>
        <v>0</v>
      </c>
      <c r="M40" s="97">
        <f t="shared" si="25"/>
        <v>0</v>
      </c>
      <c r="N40" s="97">
        <f>SUM(N41:N46)</f>
        <v>0</v>
      </c>
    </row>
    <row r="41" spans="1:14" s="76" customFormat="1" ht="15" customHeight="1" x14ac:dyDescent="0.25">
      <c r="A41" s="86" t="s">
        <v>71</v>
      </c>
      <c r="B41" s="82" t="s">
        <v>196</v>
      </c>
      <c r="C41" s="82">
        <v>90801</v>
      </c>
      <c r="D41" s="159" t="s">
        <v>202</v>
      </c>
      <c r="E41" s="159"/>
      <c r="F41" s="159"/>
      <c r="G41" s="83" t="s">
        <v>5</v>
      </c>
      <c r="H41" s="84">
        <v>2</v>
      </c>
      <c r="I41" s="84">
        <f t="shared" ref="I41:I46" si="26">J41+K41</f>
        <v>0</v>
      </c>
      <c r="J41" s="84"/>
      <c r="K41" s="84"/>
      <c r="L41" s="84">
        <f>J41*H41</f>
        <v>0</v>
      </c>
      <c r="M41" s="84">
        <f>K41*H41</f>
        <v>0</v>
      </c>
      <c r="N41" s="84">
        <f>H41*I41</f>
        <v>0</v>
      </c>
    </row>
    <row r="42" spans="1:14" s="76" customFormat="1" ht="26.1" customHeight="1" x14ac:dyDescent="0.25">
      <c r="A42" s="86" t="s">
        <v>17</v>
      </c>
      <c r="B42" s="82" t="s">
        <v>196</v>
      </c>
      <c r="C42" s="82">
        <v>90825</v>
      </c>
      <c r="D42" s="159" t="s">
        <v>203</v>
      </c>
      <c r="E42" s="159"/>
      <c r="F42" s="159"/>
      <c r="G42" s="83" t="s">
        <v>5</v>
      </c>
      <c r="H42" s="84">
        <v>2</v>
      </c>
      <c r="I42" s="84">
        <f t="shared" si="26"/>
        <v>0</v>
      </c>
      <c r="J42" s="84"/>
      <c r="K42" s="84"/>
      <c r="L42" s="84">
        <f t="shared" ref="L42:L46" si="27">J42*H42</f>
        <v>0</v>
      </c>
      <c r="M42" s="84">
        <f>K42*H42</f>
        <v>0</v>
      </c>
      <c r="N42" s="84">
        <f t="shared" ref="N42:N46" si="28">H42*I42</f>
        <v>0</v>
      </c>
    </row>
    <row r="43" spans="1:14" s="76" customFormat="1" ht="26.1" customHeight="1" x14ac:dyDescent="0.25">
      <c r="A43" s="86" t="s">
        <v>19</v>
      </c>
      <c r="B43" s="82" t="s">
        <v>196</v>
      </c>
      <c r="C43" s="82">
        <v>90830</v>
      </c>
      <c r="D43" s="159" t="s">
        <v>276</v>
      </c>
      <c r="E43" s="159"/>
      <c r="F43" s="159"/>
      <c r="G43" s="83" t="s">
        <v>5</v>
      </c>
      <c r="H43" s="84">
        <v>2</v>
      </c>
      <c r="I43" s="84">
        <f t="shared" si="26"/>
        <v>0</v>
      </c>
      <c r="J43" s="84"/>
      <c r="K43" s="84"/>
      <c r="L43" s="84">
        <f t="shared" si="27"/>
        <v>0</v>
      </c>
      <c r="M43" s="84">
        <f t="shared" ref="M43:M44" si="29">K43*H43</f>
        <v>0</v>
      </c>
      <c r="N43" s="84">
        <f t="shared" si="28"/>
        <v>0</v>
      </c>
    </row>
    <row r="44" spans="1:14" s="76" customFormat="1" ht="26.1" customHeight="1" x14ac:dyDescent="0.25">
      <c r="A44" s="86" t="s">
        <v>277</v>
      </c>
      <c r="B44" s="82" t="s">
        <v>196</v>
      </c>
      <c r="C44" s="82">
        <v>91341</v>
      </c>
      <c r="D44" s="159" t="s">
        <v>201</v>
      </c>
      <c r="E44" s="159"/>
      <c r="F44" s="159"/>
      <c r="G44" s="83" t="s">
        <v>42</v>
      </c>
      <c r="H44" s="84">
        <v>6.48</v>
      </c>
      <c r="I44" s="84">
        <f t="shared" si="26"/>
        <v>0</v>
      </c>
      <c r="J44" s="84"/>
      <c r="K44" s="84"/>
      <c r="L44" s="84">
        <f t="shared" si="27"/>
        <v>0</v>
      </c>
      <c r="M44" s="84">
        <f t="shared" si="29"/>
        <v>0</v>
      </c>
      <c r="N44" s="84">
        <f t="shared" si="28"/>
        <v>0</v>
      </c>
    </row>
    <row r="45" spans="1:14" s="76" customFormat="1" ht="15" customHeight="1" x14ac:dyDescent="0.25">
      <c r="A45" s="86" t="s">
        <v>278</v>
      </c>
      <c r="B45" s="82" t="s">
        <v>196</v>
      </c>
      <c r="C45" s="82">
        <v>100705</v>
      </c>
      <c r="D45" s="159" t="s">
        <v>204</v>
      </c>
      <c r="E45" s="159"/>
      <c r="F45" s="159"/>
      <c r="G45" s="83" t="s">
        <v>5</v>
      </c>
      <c r="H45" s="84">
        <v>4</v>
      </c>
      <c r="I45" s="84">
        <f t="shared" si="26"/>
        <v>0</v>
      </c>
      <c r="J45" s="84"/>
      <c r="K45" s="84"/>
      <c r="L45" s="84">
        <f t="shared" si="27"/>
        <v>0</v>
      </c>
      <c r="M45" s="84">
        <f>K45*H45</f>
        <v>0</v>
      </c>
      <c r="N45" s="84">
        <f t="shared" si="28"/>
        <v>0</v>
      </c>
    </row>
    <row r="46" spans="1:14" s="76" customFormat="1" ht="15" customHeight="1" x14ac:dyDescent="0.25">
      <c r="A46" s="86" t="s">
        <v>279</v>
      </c>
      <c r="B46" s="82" t="s">
        <v>196</v>
      </c>
      <c r="C46" s="82">
        <v>102180</v>
      </c>
      <c r="D46" s="165" t="s">
        <v>205</v>
      </c>
      <c r="E46" s="166"/>
      <c r="F46" s="167"/>
      <c r="G46" s="83" t="s">
        <v>42</v>
      </c>
      <c r="H46" s="84">
        <v>4.0199999999999996</v>
      </c>
      <c r="I46" s="84">
        <f t="shared" si="26"/>
        <v>0</v>
      </c>
      <c r="J46" s="84"/>
      <c r="K46" s="84"/>
      <c r="L46" s="84">
        <f t="shared" si="27"/>
        <v>0</v>
      </c>
      <c r="M46" s="84">
        <f t="shared" ref="M46" si="30">K46*H46</f>
        <v>0</v>
      </c>
      <c r="N46" s="84">
        <f t="shared" si="28"/>
        <v>0</v>
      </c>
    </row>
    <row r="47" spans="1:14" s="76" customFormat="1" ht="15.95" customHeight="1" x14ac:dyDescent="0.25">
      <c r="A47" s="98" t="s">
        <v>21</v>
      </c>
      <c r="B47" s="93"/>
      <c r="C47" s="93"/>
      <c r="D47" s="157" t="s">
        <v>20</v>
      </c>
      <c r="E47" s="157"/>
      <c r="F47" s="157"/>
      <c r="G47" s="94"/>
      <c r="H47" s="95"/>
      <c r="I47" s="95"/>
      <c r="J47" s="95"/>
      <c r="K47" s="96"/>
      <c r="L47" s="97">
        <f>L48+L53</f>
        <v>0</v>
      </c>
      <c r="M47" s="97">
        <f>M48+M53</f>
        <v>0</v>
      </c>
      <c r="N47" s="97">
        <f>N48+N53</f>
        <v>0</v>
      </c>
    </row>
    <row r="48" spans="1:14" s="76" customFormat="1" ht="15" customHeight="1" x14ac:dyDescent="0.25">
      <c r="A48" s="71" t="s">
        <v>22</v>
      </c>
      <c r="B48" s="78"/>
      <c r="C48" s="78"/>
      <c r="D48" s="169" t="s">
        <v>280</v>
      </c>
      <c r="E48" s="169"/>
      <c r="F48" s="169"/>
      <c r="G48" s="79"/>
      <c r="H48" s="80"/>
      <c r="I48" s="80">
        <f t="shared" ref="I48:I55" si="31">J48+K48</f>
        <v>0</v>
      </c>
      <c r="J48" s="84"/>
      <c r="K48" s="84"/>
      <c r="L48" s="69">
        <f t="shared" ref="L48:M48" si="32">SUM(L49:L52)</f>
        <v>0</v>
      </c>
      <c r="M48" s="69">
        <f t="shared" si="32"/>
        <v>0</v>
      </c>
      <c r="N48" s="69">
        <f>SUM(N49:N52)</f>
        <v>0</v>
      </c>
    </row>
    <row r="49" spans="1:14" s="76" customFormat="1" ht="26.1" customHeight="1" x14ac:dyDescent="0.25">
      <c r="A49" s="86" t="s">
        <v>284</v>
      </c>
      <c r="B49" s="82" t="s">
        <v>196</v>
      </c>
      <c r="C49" s="82">
        <v>87878</v>
      </c>
      <c r="D49" s="159" t="s">
        <v>281</v>
      </c>
      <c r="E49" s="159"/>
      <c r="F49" s="159"/>
      <c r="G49" s="83" t="s">
        <v>42</v>
      </c>
      <c r="H49" s="84">
        <v>72.790000000000006</v>
      </c>
      <c r="I49" s="84">
        <f t="shared" si="31"/>
        <v>0</v>
      </c>
      <c r="J49" s="84"/>
      <c r="K49" s="84"/>
      <c r="L49" s="84">
        <f>J49*H49</f>
        <v>0</v>
      </c>
      <c r="M49" s="84">
        <f>K49*H49</f>
        <v>0</v>
      </c>
      <c r="N49" s="84">
        <f>H49*I49</f>
        <v>0</v>
      </c>
    </row>
    <row r="50" spans="1:14" s="76" customFormat="1" ht="26.1" customHeight="1" x14ac:dyDescent="0.25">
      <c r="A50" s="86" t="s">
        <v>285</v>
      </c>
      <c r="B50" s="82" t="s">
        <v>196</v>
      </c>
      <c r="C50" s="82">
        <v>87528</v>
      </c>
      <c r="D50" s="159" t="s">
        <v>225</v>
      </c>
      <c r="E50" s="159"/>
      <c r="F50" s="159"/>
      <c r="G50" s="83" t="s">
        <v>42</v>
      </c>
      <c r="H50" s="84">
        <v>72.790000000000006</v>
      </c>
      <c r="I50" s="84">
        <f t="shared" si="31"/>
        <v>0</v>
      </c>
      <c r="J50" s="84"/>
      <c r="K50" s="84"/>
      <c r="L50" s="84">
        <f t="shared" ref="L50:L52" si="33">J50*H50</f>
        <v>0</v>
      </c>
      <c r="M50" s="84">
        <f t="shared" ref="M50:M52" si="34">K50*H50</f>
        <v>0</v>
      </c>
      <c r="N50" s="84">
        <f t="shared" ref="N50:N52" si="35">H50*I50</f>
        <v>0</v>
      </c>
    </row>
    <row r="51" spans="1:14" s="104" customFormat="1" ht="26.1" customHeight="1" x14ac:dyDescent="0.25">
      <c r="A51" s="86" t="s">
        <v>286</v>
      </c>
      <c r="B51" s="82" t="s">
        <v>196</v>
      </c>
      <c r="C51" s="82">
        <v>87543</v>
      </c>
      <c r="D51" s="159" t="s">
        <v>282</v>
      </c>
      <c r="E51" s="159"/>
      <c r="F51" s="159"/>
      <c r="G51" s="83" t="s">
        <v>42</v>
      </c>
      <c r="H51" s="84">
        <v>8.1999999999999993</v>
      </c>
      <c r="I51" s="84">
        <f t="shared" si="31"/>
        <v>0</v>
      </c>
      <c r="J51" s="84"/>
      <c r="K51" s="84"/>
      <c r="L51" s="84">
        <f t="shared" si="33"/>
        <v>0</v>
      </c>
      <c r="M51" s="84">
        <f t="shared" si="34"/>
        <v>0</v>
      </c>
      <c r="N51" s="84">
        <f t="shared" si="35"/>
        <v>0</v>
      </c>
    </row>
    <row r="52" spans="1:14" s="104" customFormat="1" ht="26.1" customHeight="1" x14ac:dyDescent="0.25">
      <c r="A52" s="86" t="s">
        <v>287</v>
      </c>
      <c r="B52" s="82" t="s">
        <v>196</v>
      </c>
      <c r="C52" s="82">
        <v>87272</v>
      </c>
      <c r="D52" s="159" t="s">
        <v>283</v>
      </c>
      <c r="E52" s="159"/>
      <c r="F52" s="159"/>
      <c r="G52" s="83" t="s">
        <v>42</v>
      </c>
      <c r="H52" s="84">
        <v>72.790000000000006</v>
      </c>
      <c r="I52" s="84">
        <f t="shared" si="31"/>
        <v>0</v>
      </c>
      <c r="J52" s="84"/>
      <c r="K52" s="84"/>
      <c r="L52" s="84">
        <f t="shared" si="33"/>
        <v>0</v>
      </c>
      <c r="M52" s="84">
        <f t="shared" si="34"/>
        <v>0</v>
      </c>
      <c r="N52" s="84">
        <f t="shared" si="35"/>
        <v>0</v>
      </c>
    </row>
    <row r="53" spans="1:14" s="104" customFormat="1" ht="15" customHeight="1" x14ac:dyDescent="0.25">
      <c r="A53" s="71" t="s">
        <v>50</v>
      </c>
      <c r="B53" s="82"/>
      <c r="C53" s="82"/>
      <c r="D53" s="168" t="s">
        <v>290</v>
      </c>
      <c r="E53" s="168"/>
      <c r="F53" s="168"/>
      <c r="G53" s="83"/>
      <c r="H53" s="84"/>
      <c r="I53" s="84">
        <f t="shared" si="31"/>
        <v>0</v>
      </c>
      <c r="J53" s="84"/>
      <c r="K53" s="84"/>
      <c r="L53" s="70">
        <f t="shared" ref="L53:M53" si="36">SUM(L54:L55)</f>
        <v>0</v>
      </c>
      <c r="M53" s="70">
        <f t="shared" si="36"/>
        <v>0</v>
      </c>
      <c r="N53" s="70">
        <f>SUM(N54:N55)</f>
        <v>0</v>
      </c>
    </row>
    <row r="54" spans="1:14" s="76" customFormat="1" ht="26.1" customHeight="1" x14ac:dyDescent="0.25">
      <c r="A54" s="86" t="s">
        <v>288</v>
      </c>
      <c r="B54" s="82" t="s">
        <v>196</v>
      </c>
      <c r="C54" s="82">
        <v>87261</v>
      </c>
      <c r="D54" s="159" t="s">
        <v>223</v>
      </c>
      <c r="E54" s="159"/>
      <c r="F54" s="159"/>
      <c r="G54" s="83" t="s">
        <v>42</v>
      </c>
      <c r="H54" s="84">
        <v>18.809999999999999</v>
      </c>
      <c r="I54" s="84">
        <f t="shared" si="31"/>
        <v>0</v>
      </c>
      <c r="J54" s="84"/>
      <c r="K54" s="84"/>
      <c r="L54" s="84">
        <f>J54*H54</f>
        <v>0</v>
      </c>
      <c r="M54" s="84">
        <f>K54*H54</f>
        <v>0</v>
      </c>
      <c r="N54" s="84">
        <f>H54*I54</f>
        <v>0</v>
      </c>
    </row>
    <row r="55" spans="1:14" s="76" customFormat="1" ht="26.1" customHeight="1" x14ac:dyDescent="0.25">
      <c r="A55" s="86" t="s">
        <v>289</v>
      </c>
      <c r="B55" s="82" t="s">
        <v>196</v>
      </c>
      <c r="C55" s="82">
        <v>87622</v>
      </c>
      <c r="D55" s="159" t="s">
        <v>224</v>
      </c>
      <c r="E55" s="159"/>
      <c r="F55" s="159"/>
      <c r="G55" s="83" t="s">
        <v>42</v>
      </c>
      <c r="H55" s="84">
        <v>17.45</v>
      </c>
      <c r="I55" s="84">
        <f t="shared" si="31"/>
        <v>0</v>
      </c>
      <c r="J55" s="84"/>
      <c r="K55" s="84"/>
      <c r="L55" s="84">
        <f t="shared" ref="L55" si="37">J55*H55</f>
        <v>0</v>
      </c>
      <c r="M55" s="84">
        <f t="shared" ref="M55" si="38">K55*H55</f>
        <v>0</v>
      </c>
      <c r="N55" s="84">
        <f>H55*I55</f>
        <v>0</v>
      </c>
    </row>
    <row r="56" spans="1:14" s="76" customFormat="1" ht="15.95" customHeight="1" x14ac:dyDescent="0.25">
      <c r="A56" s="92" t="s">
        <v>23</v>
      </c>
      <c r="B56" s="93"/>
      <c r="C56" s="93"/>
      <c r="D56" s="157" t="s">
        <v>291</v>
      </c>
      <c r="E56" s="157"/>
      <c r="F56" s="157"/>
      <c r="G56" s="94"/>
      <c r="H56" s="95"/>
      <c r="I56" s="95"/>
      <c r="J56" s="95"/>
      <c r="K56" s="96"/>
      <c r="L56" s="97">
        <f t="shared" ref="L56:M56" si="39">SUM(L57:L58)</f>
        <v>0</v>
      </c>
      <c r="M56" s="97">
        <f t="shared" si="39"/>
        <v>0</v>
      </c>
      <c r="N56" s="97">
        <f>SUM(N57:N58)</f>
        <v>0</v>
      </c>
    </row>
    <row r="57" spans="1:14" s="76" customFormat="1" ht="26.1" customHeight="1" x14ac:dyDescent="0.25">
      <c r="A57" s="81" t="s">
        <v>24</v>
      </c>
      <c r="B57" s="82" t="s">
        <v>196</v>
      </c>
      <c r="C57" s="82">
        <v>102254</v>
      </c>
      <c r="D57" s="159" t="s">
        <v>292</v>
      </c>
      <c r="E57" s="159"/>
      <c r="F57" s="159"/>
      <c r="G57" s="83" t="s">
        <v>42</v>
      </c>
      <c r="H57" s="84">
        <v>12.32</v>
      </c>
      <c r="I57" s="84">
        <f>J57+K57</f>
        <v>0</v>
      </c>
      <c r="J57" s="84"/>
      <c r="K57" s="84"/>
      <c r="L57" s="84">
        <f>J57*H57</f>
        <v>0</v>
      </c>
      <c r="M57" s="84">
        <f>K57*H57</f>
        <v>0</v>
      </c>
      <c r="N57" s="84">
        <f>H57*I57</f>
        <v>0</v>
      </c>
    </row>
    <row r="58" spans="1:14" s="76" customFormat="1" ht="15" customHeight="1" x14ac:dyDescent="0.25">
      <c r="A58" s="81" t="s">
        <v>25</v>
      </c>
      <c r="B58" s="82" t="s">
        <v>196</v>
      </c>
      <c r="C58" s="82">
        <v>96114</v>
      </c>
      <c r="D58" s="159" t="s">
        <v>226</v>
      </c>
      <c r="E58" s="159"/>
      <c r="F58" s="159"/>
      <c r="G58" s="83" t="s">
        <v>42</v>
      </c>
      <c r="H58" s="84">
        <v>17.45</v>
      </c>
      <c r="I58" s="84">
        <f>J58+K58</f>
        <v>0</v>
      </c>
      <c r="J58" s="84"/>
      <c r="K58" s="84"/>
      <c r="L58" s="84">
        <f t="shared" ref="L58" si="40">J58*H58</f>
        <v>0</v>
      </c>
      <c r="M58" s="84">
        <f t="shared" ref="M58" si="41">K58*H58</f>
        <v>0</v>
      </c>
      <c r="N58" s="84">
        <f t="shared" ref="N58" si="42">H58*I58</f>
        <v>0</v>
      </c>
    </row>
    <row r="59" spans="1:14" s="76" customFormat="1" ht="15.95" customHeight="1" x14ac:dyDescent="0.25">
      <c r="A59" s="92" t="s">
        <v>26</v>
      </c>
      <c r="B59" s="93"/>
      <c r="C59" s="93"/>
      <c r="D59" s="157" t="s">
        <v>36</v>
      </c>
      <c r="E59" s="157"/>
      <c r="F59" s="157"/>
      <c r="G59" s="94"/>
      <c r="H59" s="95"/>
      <c r="I59" s="95"/>
      <c r="J59" s="95"/>
      <c r="K59" s="96"/>
      <c r="L59" s="97">
        <f t="shared" ref="L59:M59" si="43">SUM(L60:L66)</f>
        <v>0</v>
      </c>
      <c r="M59" s="97">
        <f t="shared" si="43"/>
        <v>0</v>
      </c>
      <c r="N59" s="97">
        <f>SUM(N60:N66)</f>
        <v>0</v>
      </c>
    </row>
    <row r="60" spans="1:14" s="76" customFormat="1" ht="15" customHeight="1" x14ac:dyDescent="0.25">
      <c r="A60" s="77" t="s">
        <v>45</v>
      </c>
      <c r="B60" s="78" t="s">
        <v>196</v>
      </c>
      <c r="C60" s="78">
        <v>88484</v>
      </c>
      <c r="D60" s="158" t="s">
        <v>216</v>
      </c>
      <c r="E60" s="158"/>
      <c r="F60" s="158"/>
      <c r="G60" s="79" t="s">
        <v>42</v>
      </c>
      <c r="H60" s="80">
        <v>17.45</v>
      </c>
      <c r="I60" s="80">
        <f t="shared" ref="I60:I66" si="44">J60+K60</f>
        <v>0</v>
      </c>
      <c r="J60" s="84"/>
      <c r="K60" s="84"/>
      <c r="L60" s="80">
        <f>J60*H60</f>
        <v>0</v>
      </c>
      <c r="M60" s="80">
        <f>K60*H60</f>
        <v>0</v>
      </c>
      <c r="N60" s="80">
        <f>I60*H60</f>
        <v>0</v>
      </c>
    </row>
    <row r="61" spans="1:14" s="76" customFormat="1" ht="15" customHeight="1" x14ac:dyDescent="0.25">
      <c r="A61" s="81" t="s">
        <v>61</v>
      </c>
      <c r="B61" s="82" t="s">
        <v>196</v>
      </c>
      <c r="C61" s="82">
        <v>88485</v>
      </c>
      <c r="D61" s="159" t="s">
        <v>217</v>
      </c>
      <c r="E61" s="159"/>
      <c r="F61" s="159"/>
      <c r="G61" s="83" t="s">
        <v>42</v>
      </c>
      <c r="H61" s="84">
        <v>8.1999999999999993</v>
      </c>
      <c r="I61" s="84">
        <f t="shared" si="44"/>
        <v>0</v>
      </c>
      <c r="J61" s="84"/>
      <c r="K61" s="84"/>
      <c r="L61" s="84">
        <f t="shared" ref="L61:L66" si="45">J61*H61</f>
        <v>0</v>
      </c>
      <c r="M61" s="84">
        <f t="shared" ref="M61:M66" si="46">K61*H61</f>
        <v>0</v>
      </c>
      <c r="N61" s="84">
        <f t="shared" ref="N61:N66" si="47">I61*H61</f>
        <v>0</v>
      </c>
    </row>
    <row r="62" spans="1:14" s="76" customFormat="1" ht="15" customHeight="1" x14ac:dyDescent="0.25">
      <c r="A62" s="81" t="s">
        <v>62</v>
      </c>
      <c r="B62" s="82" t="s">
        <v>196</v>
      </c>
      <c r="C62" s="82">
        <v>88488</v>
      </c>
      <c r="D62" s="159" t="s">
        <v>218</v>
      </c>
      <c r="E62" s="159"/>
      <c r="F62" s="159"/>
      <c r="G62" s="83" t="s">
        <v>42</v>
      </c>
      <c r="H62" s="84">
        <v>17.45</v>
      </c>
      <c r="I62" s="84">
        <f t="shared" si="44"/>
        <v>0</v>
      </c>
      <c r="J62" s="84"/>
      <c r="K62" s="84"/>
      <c r="L62" s="84">
        <f t="shared" si="45"/>
        <v>0</v>
      </c>
      <c r="M62" s="84">
        <f t="shared" si="46"/>
        <v>0</v>
      </c>
      <c r="N62" s="84">
        <f t="shared" si="47"/>
        <v>0</v>
      </c>
    </row>
    <row r="63" spans="1:14" s="76" customFormat="1" ht="15" customHeight="1" x14ac:dyDescent="0.25">
      <c r="A63" s="81" t="s">
        <v>109</v>
      </c>
      <c r="B63" s="82" t="s">
        <v>196</v>
      </c>
      <c r="C63" s="82">
        <v>88489</v>
      </c>
      <c r="D63" s="159" t="s">
        <v>219</v>
      </c>
      <c r="E63" s="159"/>
      <c r="F63" s="159"/>
      <c r="G63" s="83" t="s">
        <v>42</v>
      </c>
      <c r="H63" s="84">
        <v>8.1999999999999993</v>
      </c>
      <c r="I63" s="84">
        <f t="shared" si="44"/>
        <v>0</v>
      </c>
      <c r="J63" s="84"/>
      <c r="K63" s="84"/>
      <c r="L63" s="84">
        <f t="shared" si="45"/>
        <v>0</v>
      </c>
      <c r="M63" s="84">
        <f t="shared" si="46"/>
        <v>0</v>
      </c>
      <c r="N63" s="84">
        <f t="shared" si="47"/>
        <v>0</v>
      </c>
    </row>
    <row r="64" spans="1:14" s="76" customFormat="1" ht="15" customHeight="1" x14ac:dyDescent="0.25">
      <c r="A64" s="81" t="s">
        <v>164</v>
      </c>
      <c r="B64" s="82" t="s">
        <v>196</v>
      </c>
      <c r="C64" s="82">
        <v>88496</v>
      </c>
      <c r="D64" s="159" t="s">
        <v>220</v>
      </c>
      <c r="E64" s="159"/>
      <c r="F64" s="159"/>
      <c r="G64" s="83" t="s">
        <v>42</v>
      </c>
      <c r="H64" s="84">
        <v>17.45</v>
      </c>
      <c r="I64" s="84">
        <f t="shared" si="44"/>
        <v>0</v>
      </c>
      <c r="J64" s="84"/>
      <c r="K64" s="84"/>
      <c r="L64" s="84">
        <f t="shared" si="45"/>
        <v>0</v>
      </c>
      <c r="M64" s="84">
        <f t="shared" si="46"/>
        <v>0</v>
      </c>
      <c r="N64" s="84">
        <f t="shared" si="47"/>
        <v>0</v>
      </c>
    </row>
    <row r="65" spans="1:14" s="76" customFormat="1" ht="15" customHeight="1" x14ac:dyDescent="0.25">
      <c r="A65" s="81" t="s">
        <v>191</v>
      </c>
      <c r="B65" s="82" t="s">
        <v>196</v>
      </c>
      <c r="C65" s="82">
        <v>88497</v>
      </c>
      <c r="D65" s="159" t="s">
        <v>221</v>
      </c>
      <c r="E65" s="159"/>
      <c r="F65" s="159"/>
      <c r="G65" s="83" t="s">
        <v>42</v>
      </c>
      <c r="H65" s="84">
        <v>8.1999999999999993</v>
      </c>
      <c r="I65" s="84">
        <f t="shared" si="44"/>
        <v>0</v>
      </c>
      <c r="J65" s="84"/>
      <c r="K65" s="84"/>
      <c r="L65" s="84">
        <f t="shared" si="45"/>
        <v>0</v>
      </c>
      <c r="M65" s="84">
        <f t="shared" si="46"/>
        <v>0</v>
      </c>
      <c r="N65" s="84">
        <f t="shared" si="47"/>
        <v>0</v>
      </c>
    </row>
    <row r="66" spans="1:14" s="76" customFormat="1" ht="15" customHeight="1" x14ac:dyDescent="0.25">
      <c r="A66" s="81" t="s">
        <v>192</v>
      </c>
      <c r="B66" s="82" t="s">
        <v>196</v>
      </c>
      <c r="C66" s="82">
        <v>102224</v>
      </c>
      <c r="D66" s="159" t="s">
        <v>222</v>
      </c>
      <c r="E66" s="159"/>
      <c r="F66" s="159"/>
      <c r="G66" s="83" t="s">
        <v>42</v>
      </c>
      <c r="H66" s="84">
        <v>8.4</v>
      </c>
      <c r="I66" s="84">
        <f t="shared" si="44"/>
        <v>0</v>
      </c>
      <c r="J66" s="84"/>
      <c r="K66" s="84"/>
      <c r="L66" s="84">
        <f t="shared" si="45"/>
        <v>0</v>
      </c>
      <c r="M66" s="84">
        <f t="shared" si="46"/>
        <v>0</v>
      </c>
      <c r="N66" s="84">
        <f t="shared" si="47"/>
        <v>0</v>
      </c>
    </row>
    <row r="67" spans="1:14" s="76" customFormat="1" ht="15.95" customHeight="1" x14ac:dyDescent="0.25">
      <c r="A67" s="98" t="s">
        <v>27</v>
      </c>
      <c r="B67" s="93"/>
      <c r="C67" s="93"/>
      <c r="D67" s="157" t="s">
        <v>242</v>
      </c>
      <c r="E67" s="157"/>
      <c r="F67" s="157"/>
      <c r="G67" s="94"/>
      <c r="H67" s="95"/>
      <c r="I67" s="95"/>
      <c r="J67" s="95"/>
      <c r="K67" s="96"/>
      <c r="L67" s="97">
        <f t="shared" ref="L67:M67" si="48">SUM(L68:L85)</f>
        <v>0</v>
      </c>
      <c r="M67" s="97">
        <f t="shared" si="48"/>
        <v>0</v>
      </c>
      <c r="N67" s="97">
        <f>SUM(N68:N85)</f>
        <v>0</v>
      </c>
    </row>
    <row r="68" spans="1:14" s="76" customFormat="1" ht="13.5" customHeight="1" x14ac:dyDescent="0.25">
      <c r="A68" s="87" t="s">
        <v>29</v>
      </c>
      <c r="B68" s="78" t="s">
        <v>196</v>
      </c>
      <c r="C68" s="78">
        <v>102163</v>
      </c>
      <c r="D68" s="158" t="s">
        <v>293</v>
      </c>
      <c r="E68" s="158"/>
      <c r="F68" s="158"/>
      <c r="G68" s="79" t="s">
        <v>42</v>
      </c>
      <c r="H68" s="80">
        <v>0.91</v>
      </c>
      <c r="I68" s="80">
        <f t="shared" ref="I68:I85" si="49">J68+K68</f>
        <v>0</v>
      </c>
      <c r="J68" s="84"/>
      <c r="K68" s="80"/>
      <c r="L68" s="80">
        <f>J68*H68</f>
        <v>0</v>
      </c>
      <c r="M68" s="80">
        <f>K68*H68</f>
        <v>0</v>
      </c>
      <c r="N68" s="80">
        <f>H68*I68</f>
        <v>0</v>
      </c>
    </row>
    <row r="69" spans="1:14" s="76" customFormat="1" ht="13.5" customHeight="1" x14ac:dyDescent="0.25">
      <c r="A69" s="86" t="s">
        <v>30</v>
      </c>
      <c r="B69" s="82" t="s">
        <v>196</v>
      </c>
      <c r="C69" s="82">
        <v>86895</v>
      </c>
      <c r="D69" s="159" t="s">
        <v>300</v>
      </c>
      <c r="E69" s="159"/>
      <c r="F69" s="159"/>
      <c r="G69" s="83" t="s">
        <v>5</v>
      </c>
      <c r="H69" s="84">
        <v>4</v>
      </c>
      <c r="I69" s="84">
        <f t="shared" si="49"/>
        <v>0</v>
      </c>
      <c r="J69" s="84"/>
      <c r="K69" s="84"/>
      <c r="L69" s="84">
        <f t="shared" ref="L69:L85" si="50">J69*H69</f>
        <v>0</v>
      </c>
      <c r="M69" s="84">
        <f t="shared" ref="M69:M85" si="51">K69*H69</f>
        <v>0</v>
      </c>
      <c r="N69" s="84">
        <f>H69*I69</f>
        <v>0</v>
      </c>
    </row>
    <row r="70" spans="1:14" s="76" customFormat="1" ht="13.5" customHeight="1" x14ac:dyDescent="0.25">
      <c r="A70" s="86" t="s">
        <v>31</v>
      </c>
      <c r="B70" s="82"/>
      <c r="C70" s="82"/>
      <c r="D70" s="165" t="s">
        <v>301</v>
      </c>
      <c r="E70" s="166"/>
      <c r="F70" s="167"/>
      <c r="G70" s="83" t="s">
        <v>5</v>
      </c>
      <c r="H70" s="84">
        <v>2</v>
      </c>
      <c r="I70" s="84">
        <f t="shared" si="49"/>
        <v>0</v>
      </c>
      <c r="J70" s="84"/>
      <c r="K70" s="84"/>
      <c r="L70" s="84">
        <f t="shared" si="50"/>
        <v>0</v>
      </c>
      <c r="M70" s="84">
        <f t="shared" si="51"/>
        <v>0</v>
      </c>
      <c r="N70" s="84">
        <f t="shared" ref="N70:N85" si="52">H70*I70</f>
        <v>0</v>
      </c>
    </row>
    <row r="71" spans="1:14" s="76" customFormat="1" ht="13.5" customHeight="1" x14ac:dyDescent="0.25">
      <c r="A71" s="86" t="s">
        <v>32</v>
      </c>
      <c r="B71" s="82"/>
      <c r="C71" s="82"/>
      <c r="D71" s="165" t="s">
        <v>302</v>
      </c>
      <c r="E71" s="166"/>
      <c r="F71" s="167"/>
      <c r="G71" s="83" t="s">
        <v>5</v>
      </c>
      <c r="H71" s="84">
        <v>2</v>
      </c>
      <c r="I71" s="84">
        <f t="shared" si="49"/>
        <v>0</v>
      </c>
      <c r="J71" s="84"/>
      <c r="K71" s="84"/>
      <c r="L71" s="84">
        <f t="shared" si="50"/>
        <v>0</v>
      </c>
      <c r="M71" s="84">
        <f t="shared" si="51"/>
        <v>0</v>
      </c>
      <c r="N71" s="84">
        <f t="shared" si="52"/>
        <v>0</v>
      </c>
    </row>
    <row r="72" spans="1:14" s="76" customFormat="1" ht="15" customHeight="1" x14ac:dyDescent="0.25">
      <c r="A72" s="86" t="s">
        <v>145</v>
      </c>
      <c r="B72" s="82"/>
      <c r="C72" s="82"/>
      <c r="D72" s="165" t="s">
        <v>303</v>
      </c>
      <c r="E72" s="166"/>
      <c r="F72" s="167"/>
      <c r="G72" s="83" t="s">
        <v>5</v>
      </c>
      <c r="H72" s="84">
        <v>2</v>
      </c>
      <c r="I72" s="84">
        <f t="shared" si="49"/>
        <v>0</v>
      </c>
      <c r="J72" s="84"/>
      <c r="K72" s="84"/>
      <c r="L72" s="84">
        <f t="shared" si="50"/>
        <v>0</v>
      </c>
      <c r="M72" s="84">
        <f t="shared" si="51"/>
        <v>0</v>
      </c>
      <c r="N72" s="84">
        <f t="shared" si="52"/>
        <v>0</v>
      </c>
    </row>
    <row r="73" spans="1:14" s="76" customFormat="1" ht="15" customHeight="1" x14ac:dyDescent="0.25">
      <c r="A73" s="86" t="s">
        <v>146</v>
      </c>
      <c r="B73" s="82"/>
      <c r="C73" s="82"/>
      <c r="D73" s="165" t="s">
        <v>304</v>
      </c>
      <c r="E73" s="166"/>
      <c r="F73" s="167"/>
      <c r="G73" s="83" t="s">
        <v>5</v>
      </c>
      <c r="H73" s="84">
        <v>2</v>
      </c>
      <c r="I73" s="84">
        <f t="shared" si="49"/>
        <v>0</v>
      </c>
      <c r="J73" s="84"/>
      <c r="K73" s="84"/>
      <c r="L73" s="84">
        <f t="shared" si="50"/>
        <v>0</v>
      </c>
      <c r="M73" s="84">
        <f t="shared" si="51"/>
        <v>0</v>
      </c>
      <c r="N73" s="84">
        <f t="shared" si="52"/>
        <v>0</v>
      </c>
    </row>
    <row r="74" spans="1:14" s="76" customFormat="1" ht="15" customHeight="1" x14ac:dyDescent="0.25">
      <c r="A74" s="86" t="s">
        <v>147</v>
      </c>
      <c r="B74" s="82"/>
      <c r="C74" s="82"/>
      <c r="D74" s="165" t="s">
        <v>305</v>
      </c>
      <c r="E74" s="166"/>
      <c r="F74" s="167"/>
      <c r="G74" s="83" t="s">
        <v>5</v>
      </c>
      <c r="H74" s="84">
        <v>2</v>
      </c>
      <c r="I74" s="84">
        <f t="shared" si="49"/>
        <v>0</v>
      </c>
      <c r="J74" s="84"/>
      <c r="K74" s="84"/>
      <c r="L74" s="84">
        <f t="shared" si="50"/>
        <v>0</v>
      </c>
      <c r="M74" s="84">
        <f t="shared" si="51"/>
        <v>0</v>
      </c>
      <c r="N74" s="84">
        <f t="shared" si="52"/>
        <v>0</v>
      </c>
    </row>
    <row r="75" spans="1:14" s="76" customFormat="1" ht="15" customHeight="1" x14ac:dyDescent="0.25">
      <c r="A75" s="86" t="s">
        <v>148</v>
      </c>
      <c r="B75" s="82"/>
      <c r="C75" s="82"/>
      <c r="D75" s="165" t="s">
        <v>306</v>
      </c>
      <c r="E75" s="166"/>
      <c r="F75" s="167"/>
      <c r="G75" s="83" t="s">
        <v>5</v>
      </c>
      <c r="H75" s="84">
        <v>2</v>
      </c>
      <c r="I75" s="84">
        <f t="shared" si="49"/>
        <v>0</v>
      </c>
      <c r="J75" s="84"/>
      <c r="K75" s="84"/>
      <c r="L75" s="84">
        <f t="shared" si="50"/>
        <v>0</v>
      </c>
      <c r="M75" s="84">
        <f t="shared" si="51"/>
        <v>0</v>
      </c>
      <c r="N75" s="84">
        <f t="shared" si="52"/>
        <v>0</v>
      </c>
    </row>
    <row r="76" spans="1:14" s="76" customFormat="1" ht="15" customHeight="1" x14ac:dyDescent="0.25">
      <c r="A76" s="86" t="s">
        <v>149</v>
      </c>
      <c r="B76" s="82"/>
      <c r="C76" s="82"/>
      <c r="D76" s="165" t="s">
        <v>307</v>
      </c>
      <c r="E76" s="166"/>
      <c r="F76" s="167"/>
      <c r="G76" s="83" t="s">
        <v>5</v>
      </c>
      <c r="H76" s="84">
        <v>4</v>
      </c>
      <c r="I76" s="84">
        <f t="shared" si="49"/>
        <v>0</v>
      </c>
      <c r="J76" s="84"/>
      <c r="K76" s="84"/>
      <c r="L76" s="84">
        <f t="shared" si="50"/>
        <v>0</v>
      </c>
      <c r="M76" s="84">
        <f t="shared" si="51"/>
        <v>0</v>
      </c>
      <c r="N76" s="84">
        <f t="shared" si="52"/>
        <v>0</v>
      </c>
    </row>
    <row r="77" spans="1:14" s="76" customFormat="1" ht="15" customHeight="1" x14ac:dyDescent="0.25">
      <c r="A77" s="86" t="s">
        <v>244</v>
      </c>
      <c r="B77" s="82"/>
      <c r="C77" s="82"/>
      <c r="D77" s="165" t="s">
        <v>308</v>
      </c>
      <c r="E77" s="166"/>
      <c r="F77" s="167"/>
      <c r="G77" s="83" t="s">
        <v>5</v>
      </c>
      <c r="H77" s="84">
        <v>2</v>
      </c>
      <c r="I77" s="84">
        <f t="shared" si="49"/>
        <v>0</v>
      </c>
      <c r="J77" s="84"/>
      <c r="K77" s="84"/>
      <c r="L77" s="84">
        <f t="shared" si="50"/>
        <v>0</v>
      </c>
      <c r="M77" s="84">
        <f t="shared" si="51"/>
        <v>0</v>
      </c>
      <c r="N77" s="84">
        <f t="shared" si="52"/>
        <v>0</v>
      </c>
    </row>
    <row r="78" spans="1:14" s="76" customFormat="1" ht="15" customHeight="1" x14ac:dyDescent="0.25">
      <c r="A78" s="86" t="s">
        <v>245</v>
      </c>
      <c r="B78" s="82"/>
      <c r="C78" s="82"/>
      <c r="D78" s="165" t="s">
        <v>309</v>
      </c>
      <c r="E78" s="166"/>
      <c r="F78" s="167"/>
      <c r="G78" s="83" t="s">
        <v>5</v>
      </c>
      <c r="H78" s="84">
        <v>2</v>
      </c>
      <c r="I78" s="84">
        <f t="shared" si="49"/>
        <v>0</v>
      </c>
      <c r="J78" s="84"/>
      <c r="K78" s="84"/>
      <c r="L78" s="84">
        <f t="shared" si="50"/>
        <v>0</v>
      </c>
      <c r="M78" s="84">
        <f t="shared" si="51"/>
        <v>0</v>
      </c>
      <c r="N78" s="84">
        <f t="shared" si="52"/>
        <v>0</v>
      </c>
    </row>
    <row r="79" spans="1:14" s="76" customFormat="1" ht="15" customHeight="1" x14ac:dyDescent="0.25">
      <c r="A79" s="86" t="s">
        <v>246</v>
      </c>
      <c r="B79" s="82"/>
      <c r="C79" s="82"/>
      <c r="D79" s="165" t="s">
        <v>310</v>
      </c>
      <c r="E79" s="166"/>
      <c r="F79" s="167"/>
      <c r="G79" s="83" t="s">
        <v>5</v>
      </c>
      <c r="H79" s="84">
        <v>8</v>
      </c>
      <c r="I79" s="84">
        <f t="shared" si="49"/>
        <v>0</v>
      </c>
      <c r="J79" s="84"/>
      <c r="K79" s="84"/>
      <c r="L79" s="84">
        <f t="shared" si="50"/>
        <v>0</v>
      </c>
      <c r="M79" s="84">
        <f t="shared" si="51"/>
        <v>0</v>
      </c>
      <c r="N79" s="84">
        <f t="shared" si="52"/>
        <v>0</v>
      </c>
    </row>
    <row r="80" spans="1:14" s="76" customFormat="1" ht="15" customHeight="1" x14ac:dyDescent="0.25">
      <c r="A80" s="86" t="s">
        <v>294</v>
      </c>
      <c r="B80" s="82"/>
      <c r="C80" s="82"/>
      <c r="D80" s="165" t="s">
        <v>311</v>
      </c>
      <c r="E80" s="166"/>
      <c r="F80" s="167"/>
      <c r="G80" s="83" t="s">
        <v>5</v>
      </c>
      <c r="H80" s="84">
        <v>4</v>
      </c>
      <c r="I80" s="84">
        <f t="shared" si="49"/>
        <v>0</v>
      </c>
      <c r="J80" s="84"/>
      <c r="K80" s="84"/>
      <c r="L80" s="84">
        <f t="shared" si="50"/>
        <v>0</v>
      </c>
      <c r="M80" s="84">
        <f t="shared" si="51"/>
        <v>0</v>
      </c>
      <c r="N80" s="84">
        <f t="shared" si="52"/>
        <v>0</v>
      </c>
    </row>
    <row r="81" spans="1:14" s="76" customFormat="1" ht="15" customHeight="1" x14ac:dyDescent="0.25">
      <c r="A81" s="86" t="s">
        <v>295</v>
      </c>
      <c r="B81" s="82"/>
      <c r="C81" s="82"/>
      <c r="D81" s="165" t="s">
        <v>317</v>
      </c>
      <c r="E81" s="166"/>
      <c r="F81" s="167"/>
      <c r="G81" s="83" t="s">
        <v>5</v>
      </c>
      <c r="H81" s="84">
        <v>4</v>
      </c>
      <c r="I81" s="84">
        <f t="shared" si="49"/>
        <v>0</v>
      </c>
      <c r="J81" s="84"/>
      <c r="K81" s="84"/>
      <c r="L81" s="84">
        <f t="shared" si="50"/>
        <v>0</v>
      </c>
      <c r="M81" s="84">
        <f t="shared" si="51"/>
        <v>0</v>
      </c>
      <c r="N81" s="84">
        <f t="shared" si="52"/>
        <v>0</v>
      </c>
    </row>
    <row r="82" spans="1:14" s="76" customFormat="1" ht="15" customHeight="1" x14ac:dyDescent="0.25">
      <c r="A82" s="86" t="s">
        <v>296</v>
      </c>
      <c r="B82" s="82"/>
      <c r="C82" s="82"/>
      <c r="D82" s="165" t="s">
        <v>312</v>
      </c>
      <c r="E82" s="166"/>
      <c r="F82" s="167"/>
      <c r="G82" s="83" t="s">
        <v>5</v>
      </c>
      <c r="H82" s="84">
        <v>2</v>
      </c>
      <c r="I82" s="84">
        <f t="shared" si="49"/>
        <v>0</v>
      </c>
      <c r="J82" s="84"/>
      <c r="K82" s="84"/>
      <c r="L82" s="84">
        <f t="shared" si="50"/>
        <v>0</v>
      </c>
      <c r="M82" s="84">
        <f t="shared" si="51"/>
        <v>0</v>
      </c>
      <c r="N82" s="84">
        <f t="shared" si="52"/>
        <v>0</v>
      </c>
    </row>
    <row r="83" spans="1:14" s="76" customFormat="1" ht="15" customHeight="1" x14ac:dyDescent="0.25">
      <c r="A83" s="86" t="s">
        <v>297</v>
      </c>
      <c r="B83" s="82"/>
      <c r="C83" s="82"/>
      <c r="D83" s="165" t="s">
        <v>313</v>
      </c>
      <c r="E83" s="166"/>
      <c r="F83" s="167"/>
      <c r="G83" s="83" t="s">
        <v>5</v>
      </c>
      <c r="H83" s="84">
        <v>4</v>
      </c>
      <c r="I83" s="84">
        <f t="shared" si="49"/>
        <v>0</v>
      </c>
      <c r="J83" s="84"/>
      <c r="K83" s="84"/>
      <c r="L83" s="84">
        <f t="shared" si="50"/>
        <v>0</v>
      </c>
      <c r="M83" s="84">
        <f t="shared" si="51"/>
        <v>0</v>
      </c>
      <c r="N83" s="84">
        <f t="shared" si="52"/>
        <v>0</v>
      </c>
    </row>
    <row r="84" spans="1:14" s="76" customFormat="1" ht="15" customHeight="1" x14ac:dyDescent="0.25">
      <c r="A84" s="86" t="s">
        <v>298</v>
      </c>
      <c r="B84" s="82"/>
      <c r="C84" s="82"/>
      <c r="D84" s="165" t="s">
        <v>314</v>
      </c>
      <c r="E84" s="166"/>
      <c r="F84" s="167"/>
      <c r="G84" s="83" t="s">
        <v>5</v>
      </c>
      <c r="H84" s="84">
        <v>6</v>
      </c>
      <c r="I84" s="84">
        <f t="shared" si="49"/>
        <v>0</v>
      </c>
      <c r="J84" s="84"/>
      <c r="K84" s="84"/>
      <c r="L84" s="84">
        <f t="shared" si="50"/>
        <v>0</v>
      </c>
      <c r="M84" s="84">
        <f t="shared" si="51"/>
        <v>0</v>
      </c>
      <c r="N84" s="84">
        <f t="shared" si="52"/>
        <v>0</v>
      </c>
    </row>
    <row r="85" spans="1:14" s="76" customFormat="1" ht="15" customHeight="1" x14ac:dyDescent="0.25">
      <c r="A85" s="86" t="s">
        <v>299</v>
      </c>
      <c r="B85" s="82"/>
      <c r="C85" s="82"/>
      <c r="D85" s="162" t="s">
        <v>315</v>
      </c>
      <c r="E85" s="163"/>
      <c r="F85" s="164"/>
      <c r="G85" s="83" t="s">
        <v>53</v>
      </c>
      <c r="H85" s="84">
        <v>16</v>
      </c>
      <c r="I85" s="84">
        <f t="shared" si="49"/>
        <v>0</v>
      </c>
      <c r="J85" s="84"/>
      <c r="K85" s="84"/>
      <c r="L85" s="84">
        <f t="shared" si="50"/>
        <v>0</v>
      </c>
      <c r="M85" s="84">
        <f t="shared" si="51"/>
        <v>0</v>
      </c>
      <c r="N85" s="84">
        <f t="shared" si="52"/>
        <v>0</v>
      </c>
    </row>
    <row r="86" spans="1:14" s="76" customFormat="1" ht="15.95" customHeight="1" x14ac:dyDescent="0.25">
      <c r="A86" s="98" t="s">
        <v>35</v>
      </c>
      <c r="B86" s="93"/>
      <c r="C86" s="93"/>
      <c r="D86" s="157" t="s">
        <v>39</v>
      </c>
      <c r="E86" s="157"/>
      <c r="F86" s="157"/>
      <c r="G86" s="94"/>
      <c r="H86" s="95"/>
      <c r="I86" s="95"/>
      <c r="J86" s="95"/>
      <c r="K86" s="96"/>
      <c r="L86" s="97">
        <f t="shared" ref="L86:M86" si="53">SUM(L87:L89)</f>
        <v>0</v>
      </c>
      <c r="M86" s="99">
        <f t="shared" si="53"/>
        <v>0</v>
      </c>
      <c r="N86" s="97">
        <f>SUM(N87:N89)</f>
        <v>0</v>
      </c>
    </row>
    <row r="87" spans="1:14" s="76" customFormat="1" ht="15" customHeight="1" x14ac:dyDescent="0.25">
      <c r="A87" s="87" t="s">
        <v>37</v>
      </c>
      <c r="B87" s="78"/>
      <c r="C87" s="78"/>
      <c r="D87" s="158" t="s">
        <v>316</v>
      </c>
      <c r="E87" s="158"/>
      <c r="F87" s="158"/>
      <c r="G87" s="79" t="s">
        <v>43</v>
      </c>
      <c r="H87" s="80">
        <v>1</v>
      </c>
      <c r="I87" s="80">
        <f t="shared" ref="I87:I89" si="54">J87+K87</f>
        <v>0</v>
      </c>
      <c r="J87" s="84"/>
      <c r="K87" s="84"/>
      <c r="L87" s="80">
        <f>J87*H87</f>
        <v>0</v>
      </c>
      <c r="M87" s="80">
        <f>K87*H87</f>
        <v>0</v>
      </c>
      <c r="N87" s="80">
        <f>H87*I87</f>
        <v>0</v>
      </c>
    </row>
    <row r="88" spans="1:14" s="76" customFormat="1" ht="15" customHeight="1" x14ac:dyDescent="0.25">
      <c r="A88" s="86" t="s">
        <v>74</v>
      </c>
      <c r="B88" s="82"/>
      <c r="C88" s="82"/>
      <c r="D88" s="159" t="s">
        <v>241</v>
      </c>
      <c r="E88" s="159"/>
      <c r="F88" s="159"/>
      <c r="G88" s="83" t="s">
        <v>41</v>
      </c>
      <c r="H88" s="84">
        <v>16.3</v>
      </c>
      <c r="I88" s="84">
        <f t="shared" si="54"/>
        <v>0</v>
      </c>
      <c r="J88" s="84"/>
      <c r="K88" s="84"/>
      <c r="L88" s="84">
        <f t="shared" ref="L88:L89" si="55">J88*H88</f>
        <v>0</v>
      </c>
      <c r="M88" s="84">
        <f t="shared" ref="M88:M89" si="56">K88*H88</f>
        <v>0</v>
      </c>
      <c r="N88" s="84">
        <f t="shared" ref="N88:N89" si="57">H88*I88</f>
        <v>0</v>
      </c>
    </row>
    <row r="89" spans="1:14" s="76" customFormat="1" ht="15" customHeight="1" x14ac:dyDescent="0.25">
      <c r="A89" s="86" t="s">
        <v>117</v>
      </c>
      <c r="B89" s="82"/>
      <c r="C89" s="82"/>
      <c r="D89" s="159" t="s">
        <v>243</v>
      </c>
      <c r="E89" s="159"/>
      <c r="F89" s="159"/>
      <c r="G89" s="83" t="s">
        <v>43</v>
      </c>
      <c r="H89" s="84">
        <v>1</v>
      </c>
      <c r="I89" s="84">
        <f t="shared" si="54"/>
        <v>0</v>
      </c>
      <c r="J89" s="85"/>
      <c r="K89" s="85"/>
      <c r="L89" s="84">
        <f t="shared" si="55"/>
        <v>0</v>
      </c>
      <c r="M89" s="84">
        <f t="shared" si="56"/>
        <v>0</v>
      </c>
      <c r="N89" s="84">
        <f t="shared" si="57"/>
        <v>0</v>
      </c>
    </row>
    <row r="90" spans="1:14" s="88" customFormat="1" ht="15.95" customHeight="1" x14ac:dyDescent="0.25">
      <c r="A90" s="160" t="s">
        <v>320</v>
      </c>
      <c r="B90" s="161"/>
      <c r="C90" s="161"/>
      <c r="D90" s="161"/>
      <c r="E90" s="161"/>
      <c r="F90" s="94"/>
      <c r="G90" s="100"/>
      <c r="H90" s="100"/>
      <c r="I90" s="100"/>
      <c r="J90" s="100"/>
      <c r="K90" s="101"/>
      <c r="L90" s="102">
        <f>L86+L67+L59+L56+L47+L40+L20+L4</f>
        <v>0</v>
      </c>
      <c r="M90" s="102">
        <f>M86+M67+M59+M56+M47+M40+M20+M4</f>
        <v>0</v>
      </c>
      <c r="N90" s="103">
        <f>N86+N67+N59+N56+N47+N40+N20+N4</f>
        <v>0</v>
      </c>
    </row>
    <row r="91" spans="1:14" ht="14.1" customHeight="1" x14ac:dyDescent="0.2">
      <c r="A91" s="89"/>
      <c r="B91" s="89"/>
      <c r="C91" s="89"/>
      <c r="D91" s="89"/>
      <c r="N91" s="91"/>
    </row>
    <row r="92" spans="1:14" ht="14.1" customHeight="1" x14ac:dyDescent="0.2"/>
    <row r="93" spans="1:14" ht="14.1" customHeight="1" x14ac:dyDescent="0.2"/>
  </sheetData>
  <sheetProtection formatRows="0"/>
  <mergeCells count="88">
    <mergeCell ref="D39:F39"/>
    <mergeCell ref="D14:F14"/>
    <mergeCell ref="D2:F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26:F26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51:F51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63:F63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75:F75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85:F8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86:F86"/>
    <mergeCell ref="D87:F87"/>
    <mergeCell ref="D88:F88"/>
    <mergeCell ref="D89:F89"/>
    <mergeCell ref="A90:E90"/>
  </mergeCells>
  <pageMargins left="0.70866141732283472" right="0.11811023622047245" top="0.11811023622047245" bottom="0.11811023622047245" header="0.11811023622047245" footer="0.11811023622047245"/>
  <pageSetup paperSize="9"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Revisões</vt:lpstr>
      <vt:lpstr>Custo.2020</vt:lpstr>
      <vt:lpstr>VENDA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Ana Lucia Gomes Fernandes</cp:lastModifiedBy>
  <cp:lastPrinted>2021-05-07T18:01:19Z</cp:lastPrinted>
  <dcterms:created xsi:type="dcterms:W3CDTF">2014-04-22T17:49:48Z</dcterms:created>
  <dcterms:modified xsi:type="dcterms:W3CDTF">2021-07-02T15:31:31Z</dcterms:modified>
</cp:coreProperties>
</file>